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014" sheetId="2" r:id="rId1"/>
  </sheets>
  <calcPr calcId="145621"/>
</workbook>
</file>

<file path=xl/calcChain.xml><?xml version="1.0" encoding="utf-8"?>
<calcChain xmlns="http://schemas.openxmlformats.org/spreadsheetml/2006/main">
  <c r="E23" i="2" l="1"/>
  <c r="E17" i="2"/>
  <c r="E44" i="2"/>
  <c r="D44" i="2"/>
  <c r="E51" i="2"/>
  <c r="E30" i="2" s="1"/>
  <c r="E56" i="2"/>
  <c r="D45" i="2"/>
  <c r="D37" i="2"/>
  <c r="E8" i="2" l="1"/>
  <c r="E7" i="2" s="1"/>
  <c r="E5" i="2" s="1"/>
  <c r="D32" i="2" l="1"/>
  <c r="D19" i="2"/>
  <c r="D46" i="2"/>
  <c r="D42" i="2"/>
  <c r="D38" i="2"/>
  <c r="D31" i="2"/>
  <c r="D11" i="2"/>
  <c r="D29" i="2"/>
  <c r="D23" i="2" s="1"/>
  <c r="D20" i="2" l="1"/>
  <c r="D17" i="2" s="1"/>
  <c r="D43" i="2"/>
  <c r="D30" i="2" s="1"/>
  <c r="D12" i="2" l="1"/>
  <c r="D10" i="2"/>
  <c r="D8" i="2" l="1"/>
  <c r="D7" i="2" s="1"/>
  <c r="D5" i="2" s="1"/>
</calcChain>
</file>

<file path=xl/sharedStrings.xml><?xml version="1.0" encoding="utf-8"?>
<sst xmlns="http://schemas.openxmlformats.org/spreadsheetml/2006/main" count="49" uniqueCount="48">
  <si>
    <t>Наименование</t>
  </si>
  <si>
    <t>Целевая статья</t>
  </si>
  <si>
    <t>Вид расходов</t>
  </si>
  <si>
    <t>ВСЕГО:</t>
  </si>
  <si>
    <t>Программные мероприятия</t>
  </si>
  <si>
    <t>Муниципальные программы сельского поселения Луговской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</si>
  <si>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Луговской на 2014 – 2016 годы»</t>
  </si>
  <si>
    <t>Муниципальные программы Ханты-Мансийского района</t>
  </si>
  <si>
    <t>Реализация мероприятий подпрограммы «Профилактика правонарушений» программы «Комплексные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Ханты-Мансийском районе на 2014 – 2016 годы»</t>
  </si>
  <si>
    <t>Реализация мероприятий подпрограммы «Защита населения и территорий Ханты-Мансийского района от чрезвычайных ситуаций» программы «Защита населения и территорий от чрезвычайных ситуаций, обеспечение пожарной безопасности в Ханты-Мансийском районе на 2014 – 2016 годы»</t>
  </si>
  <si>
    <t>Реализация мероприятий по содействию трудоустройства граждан в рамках муниципальной программы «Содействие занятости населения Ханты-Мансийского района на 2014 – 2016 годы»</t>
  </si>
  <si>
    <t>Государственные программы ХМАО - Югры</t>
  </si>
  <si>
    <t>Субвенции на осуществление первичного воинского учета на территориях, где отсутствуют военные комиссариаты, за счет средств федерального бюджета</t>
  </si>
  <si>
    <t>Субвенции на осуществление полномочий по государственной регистрации актов гражданского состояния</t>
  </si>
  <si>
    <t>Реализация мероприятий подпрограммы "Профилактика правонарушений" государственной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Ханты-Мансийском автономном округе – Югре на 2014 – 2020 годы"</t>
  </si>
  <si>
    <t>Непрограммные мероприятия</t>
  </si>
  <si>
    <t>Ведомственная целевая программа «Управление муниципальными финансами всельском поселении Луговской на 2014-2016 годы»</t>
  </si>
  <si>
    <t>Глава (высшее должностное лицо) муниципального образования</t>
  </si>
  <si>
    <t xml:space="preserve">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</t>
  </si>
  <si>
    <t>Мероприятия в области  жилищного хозяйства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</si>
  <si>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</si>
  <si>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</si>
  <si>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Содержание мест захоронения</t>
  </si>
  <si>
    <t>Прочие мероприятия по благоустройству городских округов и поселений</t>
  </si>
  <si>
    <t>Культура и кинофикация</t>
  </si>
  <si>
    <t xml:space="preserve">Ассигнования, предусмотренные на реализацию  Указа президента РФ от 7 мая 2012 года № 597 "О мероприятиях по реализации государственной социальной политики" в рамках реализации мероприятий программы «Развитие культуры сельского поселения Луговской на 2014-2016 годы» </t>
  </si>
  <si>
    <t>Доплаты к пенсиям муниципальных служащих</t>
  </si>
  <si>
    <t>Физкультура и спорт</t>
  </si>
  <si>
    <t>тыс. рублей</t>
  </si>
  <si>
    <t>Реализация мероприятий программы «Защита населения и территорий от чрезвычайных ситуаций, обеспечение пожарной безопасности в сельском поселении Луговской на 2014 – 2016 годы»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</si>
  <si>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Луговской на 2014 год</t>
  </si>
  <si>
    <t>Полномочия на содержание верталетной площадки</t>
  </si>
  <si>
    <t>Коммунальное хозяйство</t>
  </si>
  <si>
    <t>0708107</t>
  </si>
  <si>
    <t>Реализация мероприятий  программы «Содействие занятости населения ХМАО на 2014 – 2016 годы»</t>
  </si>
  <si>
    <t>0715604</t>
  </si>
  <si>
    <t>Другие вопросы в области национальной экономики</t>
  </si>
  <si>
    <t>Расходы на финансирование наказов избирателей депутатам Думы Ханты-Мансийского автономного округа-Югры</t>
  </si>
  <si>
    <t>1218112</t>
  </si>
  <si>
    <t>Реализация мероприятий подпрограммы "Создание условий для обеспечения коммунальными услугами" муниципальной программы  «Развитие и модернизация жилищно-коммунального комплекса Ханты-Мансийского района"  на 2014 – 2016 годы"</t>
  </si>
  <si>
    <t>Реализация мероприятий в рамках муниципальной программы «Подготовка перспективных территорий для развития жилищного строительства Ханты-Мансийского района на 2014 – 2016 годы»</t>
  </si>
  <si>
    <t>3508135</t>
  </si>
  <si>
    <t>Передача полномочий  по обеспечению деятельности финансовых, налоговых и таможенных органов и органов финансового (финансово-бюджетного) надзора.</t>
  </si>
  <si>
    <t>Другие общегосударственные вопросы</t>
  </si>
  <si>
    <t>Библиотеки</t>
  </si>
  <si>
    <t>Исполнено за 1 квартал 2014 года</t>
  </si>
  <si>
    <t>Утверждено на 2014 год</t>
  </si>
  <si>
    <t>Приложение 5
к распоряжению администрации
сельского поселения Луговской
от «30» апреля 2013№64-р                                                                                к решению Совета депутатов                                    сельского поселения Луговской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</si>
</sst>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2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4" fontId="0" fillId="0" borderId="0" xfId="0" applyNumberFormat="1"/>
    <xf numFmtId="43" fontId="2" fillId="2" borderId="10" xfId="0" applyNumberFormat="1" applyFont="1" applyFill="1" applyBorder="1" applyAlignment="1">
      <alignment horizontal="center" vertical="center"/>
    </xf>
    <xf numFmtId="43" fontId="1" fillId="2" borderId="10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0" fontId="0" fillId="0" borderId="16" xfId="0" applyBorder="1"/>
    <xf numFmtId="2" fontId="2" fillId="2" borderId="6" xfId="0" applyNumberFormat="1" applyFont="1" applyFill="1" applyBorder="1" applyAlignment="1">
      <alignment vertical="center"/>
    </xf>
    <xf numFmtId="2" fontId="1" fillId="2" borderId="6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vertical="center"/>
    </xf>
    <xf numFmtId="2" fontId="3" fillId="2" borderId="17" xfId="0" applyNumberFormat="1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vertical="center"/>
    </xf>
    <xf numFmtId="2" fontId="3" fillId="2" borderId="11" xfId="0" applyNumberFormat="1" applyFont="1" applyFill="1" applyBorder="1" applyAlignment="1">
      <alignment vertical="center"/>
    </xf>
    <xf numFmtId="2" fontId="3" fillId="2" borderId="18" xfId="0" applyNumberFormat="1" applyFont="1" applyFill="1" applyBorder="1" applyAlignment="1">
      <alignment vertical="center"/>
    </xf>
    <xf numFmtId="0" fontId="1" fillId="0" borderId="0" xfId="0" applyFont="1" applyAlignment="1">
      <alignment horizontal="right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3" fontId="1" fillId="2" borderId="13" xfId="0" applyNumberFormat="1" applyFont="1" applyFill="1" applyBorder="1" applyAlignment="1">
      <alignment horizontal="center" vertical="center"/>
    </xf>
    <xf numFmtId="43" fontId="1" fillId="2" borderId="1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0" xfId="0" applyFont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H4" sqref="H4"/>
    </sheetView>
  </sheetViews>
  <sheetFormatPr defaultRowHeight="15" x14ac:dyDescent="0.25"/>
  <cols>
    <col min="1" max="1" width="36.42578125" customWidth="1"/>
    <col min="2" max="2" width="9.85546875" customWidth="1"/>
    <col min="3" max="3" width="10.140625" customWidth="1"/>
    <col min="4" max="4" width="13.7109375" customWidth="1"/>
    <col min="5" max="5" width="15.42578125" customWidth="1"/>
  </cols>
  <sheetData>
    <row r="1" spans="1:7" ht="59.45" customHeight="1" x14ac:dyDescent="0.25">
      <c r="A1" s="1"/>
      <c r="B1" s="39" t="s">
        <v>47</v>
      </c>
      <c r="C1" s="39"/>
      <c r="D1" s="39"/>
      <c r="E1" s="53"/>
    </row>
    <row r="2" spans="1:7" ht="74.25" customHeight="1" x14ac:dyDescent="0.25">
      <c r="A2" s="54" t="s">
        <v>30</v>
      </c>
      <c r="B2" s="54"/>
      <c r="C2" s="54"/>
      <c r="D2" s="54"/>
      <c r="E2" s="55"/>
    </row>
    <row r="3" spans="1:7" ht="18" customHeight="1" thickBot="1" x14ac:dyDescent="0.3">
      <c r="A3" s="56"/>
      <c r="B3" s="56"/>
      <c r="C3" s="57" t="s">
        <v>28</v>
      </c>
      <c r="D3" s="57"/>
      <c r="E3" s="58"/>
    </row>
    <row r="4" spans="1:7" ht="71.25" customHeight="1" thickBot="1" x14ac:dyDescent="0.3">
      <c r="A4" s="11" t="s">
        <v>0</v>
      </c>
      <c r="B4" s="12" t="s">
        <v>1</v>
      </c>
      <c r="C4" s="12" t="s">
        <v>2</v>
      </c>
      <c r="D4" s="28" t="s">
        <v>46</v>
      </c>
      <c r="E4" s="29" t="s">
        <v>45</v>
      </c>
    </row>
    <row r="5" spans="1:7" ht="16.5" thickBot="1" x14ac:dyDescent="0.3">
      <c r="A5" s="5" t="s">
        <v>3</v>
      </c>
      <c r="B5" s="4"/>
      <c r="C5" s="4"/>
      <c r="D5" s="23">
        <f>D7+D15+D16+D17+D23+D30</f>
        <v>72631.300000000017</v>
      </c>
      <c r="E5" s="30">
        <f>E7+E15+E16+E17+E23+E30</f>
        <v>17315.899999999998</v>
      </c>
      <c r="G5" s="25"/>
    </row>
    <row r="6" spans="1:7" ht="16.5" thickBot="1" x14ac:dyDescent="0.3">
      <c r="A6" s="3" t="s">
        <v>4</v>
      </c>
      <c r="B6" s="2"/>
      <c r="C6" s="2"/>
      <c r="D6" s="24"/>
      <c r="E6" s="31"/>
    </row>
    <row r="7" spans="1:7" ht="32.25" thickBot="1" x14ac:dyDescent="0.3">
      <c r="A7" s="13" t="s">
        <v>5</v>
      </c>
      <c r="B7" s="14"/>
      <c r="C7" s="14"/>
      <c r="D7" s="26">
        <f>D8</f>
        <v>1924.5</v>
      </c>
      <c r="E7" s="32">
        <f>E8</f>
        <v>36</v>
      </c>
    </row>
    <row r="8" spans="1:7" ht="97.5" customHeight="1" thickBot="1" x14ac:dyDescent="0.3">
      <c r="A8" s="6" t="s">
        <v>6</v>
      </c>
      <c r="B8" s="7">
        <v>1400000</v>
      </c>
      <c r="C8" s="7">
        <v>0</v>
      </c>
      <c r="D8" s="27">
        <f>D9+D10+D11+D12+D14+D13</f>
        <v>1924.5</v>
      </c>
      <c r="E8" s="33">
        <f>E9+E10+E11+E12+E14+E13</f>
        <v>36</v>
      </c>
    </row>
    <row r="9" spans="1:7" ht="16.5" customHeight="1" thickBot="1" x14ac:dyDescent="0.3">
      <c r="A9" s="40" t="s">
        <v>29</v>
      </c>
      <c r="B9" s="7">
        <v>1409101</v>
      </c>
      <c r="C9" s="7">
        <v>244</v>
      </c>
      <c r="D9" s="27">
        <v>246</v>
      </c>
      <c r="E9" s="34">
        <v>6.5</v>
      </c>
    </row>
    <row r="10" spans="1:7" ht="19.5" customHeight="1" thickBot="1" x14ac:dyDescent="0.3">
      <c r="A10" s="41"/>
      <c r="B10" s="7">
        <v>1409102</v>
      </c>
      <c r="C10" s="7">
        <v>244</v>
      </c>
      <c r="D10" s="27">
        <f>226-200</f>
        <v>26</v>
      </c>
      <c r="E10" s="34">
        <v>25</v>
      </c>
    </row>
    <row r="11" spans="1:7" ht="19.5" customHeight="1" thickBot="1" x14ac:dyDescent="0.3">
      <c r="A11" s="41"/>
      <c r="B11" s="7">
        <v>1409103</v>
      </c>
      <c r="C11" s="7">
        <v>244</v>
      </c>
      <c r="D11" s="27">
        <f>200+200+10+1000</f>
        <v>1410</v>
      </c>
      <c r="E11" s="34">
        <v>4.5</v>
      </c>
    </row>
    <row r="12" spans="1:7" ht="19.5" customHeight="1" thickBot="1" x14ac:dyDescent="0.3">
      <c r="A12" s="41"/>
      <c r="B12" s="7">
        <v>1409104</v>
      </c>
      <c r="C12" s="7">
        <v>244</v>
      </c>
      <c r="D12" s="27">
        <f>212.5+10</f>
        <v>222.5</v>
      </c>
      <c r="E12" s="34"/>
    </row>
    <row r="13" spans="1:7" ht="19.5" customHeight="1" thickBot="1" x14ac:dyDescent="0.3">
      <c r="A13" s="41"/>
      <c r="B13" s="7">
        <v>1409105</v>
      </c>
      <c r="C13" s="7">
        <v>244</v>
      </c>
      <c r="D13" s="27">
        <v>10</v>
      </c>
      <c r="E13" s="34"/>
    </row>
    <row r="14" spans="1:7" ht="15" customHeight="1" thickBot="1" x14ac:dyDescent="0.3">
      <c r="A14" s="43"/>
      <c r="B14" s="7">
        <v>1409106</v>
      </c>
      <c r="C14" s="7">
        <v>244</v>
      </c>
      <c r="D14" s="27">
        <v>10</v>
      </c>
      <c r="E14" s="34"/>
    </row>
    <row r="15" spans="1:7" ht="60.75" customHeight="1" thickBot="1" x14ac:dyDescent="0.3">
      <c r="A15" s="44" t="s">
        <v>25</v>
      </c>
      <c r="B15" s="14">
        <v>7010059</v>
      </c>
      <c r="C15" s="14">
        <v>611</v>
      </c>
      <c r="D15" s="26">
        <v>2295</v>
      </c>
      <c r="E15" s="36">
        <v>573.70000000000005</v>
      </c>
    </row>
    <row r="16" spans="1:7" ht="65.25" customHeight="1" thickBot="1" x14ac:dyDescent="0.3">
      <c r="A16" s="45"/>
      <c r="B16" s="14">
        <v>7010059</v>
      </c>
      <c r="C16" s="14">
        <v>611</v>
      </c>
      <c r="D16" s="26">
        <v>214</v>
      </c>
      <c r="E16" s="36">
        <v>53.5</v>
      </c>
    </row>
    <row r="17" spans="1:5" ht="33" customHeight="1" thickBot="1" x14ac:dyDescent="0.3">
      <c r="A17" s="13" t="s">
        <v>7</v>
      </c>
      <c r="B17" s="14"/>
      <c r="C17" s="14"/>
      <c r="D17" s="26">
        <f>D18+D19+D20+D21+D22</f>
        <v>4056</v>
      </c>
      <c r="E17" s="32">
        <f>E18+E19+E20+E21+E22</f>
        <v>164.6</v>
      </c>
    </row>
    <row r="18" spans="1:5" ht="141.75" customHeight="1" thickBot="1" x14ac:dyDescent="0.3">
      <c r="A18" s="8" t="s">
        <v>8</v>
      </c>
      <c r="B18" s="7">
        <v>1318113</v>
      </c>
      <c r="C18" s="7">
        <v>244</v>
      </c>
      <c r="D18" s="27">
        <v>89</v>
      </c>
      <c r="E18" s="34">
        <v>0</v>
      </c>
    </row>
    <row r="19" spans="1:5" ht="146.25" customHeight="1" thickBot="1" x14ac:dyDescent="0.3">
      <c r="A19" s="9" t="s">
        <v>9</v>
      </c>
      <c r="B19" s="7">
        <v>1418114</v>
      </c>
      <c r="C19" s="7">
        <v>244</v>
      </c>
      <c r="D19" s="27">
        <f>91+179</f>
        <v>270</v>
      </c>
      <c r="E19" s="34">
        <v>128.1</v>
      </c>
    </row>
    <row r="20" spans="1:5" ht="98.25" customHeight="1" thickBot="1" x14ac:dyDescent="0.3">
      <c r="A20" s="10" t="s">
        <v>10</v>
      </c>
      <c r="B20" s="16" t="s">
        <v>33</v>
      </c>
      <c r="C20" s="7">
        <v>121</v>
      </c>
      <c r="D20" s="27">
        <f>547.9-267.6</f>
        <v>280.29999999999995</v>
      </c>
      <c r="E20" s="34">
        <v>36.5</v>
      </c>
    </row>
    <row r="21" spans="1:5" ht="143.25" customHeight="1" thickBot="1" x14ac:dyDescent="0.3">
      <c r="A21" s="20" t="s">
        <v>39</v>
      </c>
      <c r="B21" s="16" t="s">
        <v>38</v>
      </c>
      <c r="C21" s="7">
        <v>244</v>
      </c>
      <c r="D21" s="27">
        <v>1345.8</v>
      </c>
      <c r="E21" s="34">
        <v>0</v>
      </c>
    </row>
    <row r="22" spans="1:5" ht="96" customHeight="1" thickBot="1" x14ac:dyDescent="0.3">
      <c r="A22" s="20" t="s">
        <v>40</v>
      </c>
      <c r="B22" s="16" t="s">
        <v>41</v>
      </c>
      <c r="C22" s="7">
        <v>244</v>
      </c>
      <c r="D22" s="27">
        <v>2070.9</v>
      </c>
      <c r="E22" s="34">
        <v>0</v>
      </c>
    </row>
    <row r="23" spans="1:5" ht="35.25" customHeight="1" thickBot="1" x14ac:dyDescent="0.3">
      <c r="A23" s="13" t="s">
        <v>11</v>
      </c>
      <c r="B23" s="14"/>
      <c r="C23" s="14"/>
      <c r="D23" s="26">
        <f>D24+D25+D26+D27+D28+D29</f>
        <v>943.69999999999993</v>
      </c>
      <c r="E23" s="32">
        <f>E24+E25+E26+E27+E28+E29</f>
        <v>113.5</v>
      </c>
    </row>
    <row r="24" spans="1:5" ht="30" customHeight="1" thickBot="1" x14ac:dyDescent="0.3">
      <c r="A24" s="40" t="s">
        <v>12</v>
      </c>
      <c r="B24" s="7">
        <v>4045118</v>
      </c>
      <c r="C24" s="7">
        <v>121</v>
      </c>
      <c r="D24" s="27">
        <v>292.60000000000002</v>
      </c>
      <c r="E24" s="34">
        <v>0</v>
      </c>
    </row>
    <row r="25" spans="1:5" ht="60.75" customHeight="1" thickBot="1" x14ac:dyDescent="0.3">
      <c r="A25" s="46"/>
      <c r="B25" s="7">
        <v>4045118</v>
      </c>
      <c r="C25" s="7">
        <v>244</v>
      </c>
      <c r="D25" s="27">
        <v>169.7</v>
      </c>
      <c r="E25" s="34">
        <v>0</v>
      </c>
    </row>
    <row r="26" spans="1:5" ht="28.5" customHeight="1" thickBot="1" x14ac:dyDescent="0.3">
      <c r="A26" s="40" t="s">
        <v>13</v>
      </c>
      <c r="B26" s="7">
        <v>1315930</v>
      </c>
      <c r="C26" s="7">
        <v>121</v>
      </c>
      <c r="D26" s="27">
        <v>27.9</v>
      </c>
      <c r="E26" s="34">
        <v>5.3</v>
      </c>
    </row>
    <row r="27" spans="1:5" ht="33" customHeight="1" thickBot="1" x14ac:dyDescent="0.3">
      <c r="A27" s="43"/>
      <c r="B27" s="7">
        <v>1315930</v>
      </c>
      <c r="C27" s="7">
        <v>244</v>
      </c>
      <c r="D27" s="27">
        <v>31.1</v>
      </c>
      <c r="E27" s="34">
        <v>0.6</v>
      </c>
    </row>
    <row r="28" spans="1:5" ht="177" customHeight="1" thickBot="1" x14ac:dyDescent="0.3">
      <c r="A28" s="6" t="s">
        <v>14</v>
      </c>
      <c r="B28" s="7">
        <v>1315412</v>
      </c>
      <c r="C28" s="7">
        <v>244</v>
      </c>
      <c r="D28" s="27">
        <v>20.5</v>
      </c>
      <c r="E28" s="34">
        <v>0</v>
      </c>
    </row>
    <row r="29" spans="1:5" ht="71.25" customHeight="1" thickBot="1" x14ac:dyDescent="0.3">
      <c r="A29" s="17" t="s">
        <v>34</v>
      </c>
      <c r="B29" s="16" t="s">
        <v>35</v>
      </c>
      <c r="C29" s="7">
        <v>121</v>
      </c>
      <c r="D29" s="27">
        <f>194.6+207.3</f>
        <v>401.9</v>
      </c>
      <c r="E29" s="34">
        <v>107.6</v>
      </c>
    </row>
    <row r="30" spans="1:5" ht="20.25" customHeight="1" thickBot="1" x14ac:dyDescent="0.3">
      <c r="A30" s="13" t="s">
        <v>15</v>
      </c>
      <c r="B30" s="14"/>
      <c r="C30" s="14"/>
      <c r="D30" s="26">
        <f>D31+D32+D33+D34+D35+D36+D37+D38+D40+D42+D43+D45+D46+D47+D48+D51+D52+D53+D55+D56+D57+D50+D44+D49+D39+D41+D54</f>
        <v>63198.100000000013</v>
      </c>
      <c r="E30" s="32">
        <f>E31+E32+E33+E34+E35+E36+E37+E38+E40+E42+E43+E45+E46+E47+E48+E51+E52+E53+E55+E56+E57+E50+E44+E49+E39+E41+E54</f>
        <v>16374.599999999999</v>
      </c>
    </row>
    <row r="31" spans="1:5" ht="16.5" thickBot="1" x14ac:dyDescent="0.3">
      <c r="A31" s="40" t="s">
        <v>16</v>
      </c>
      <c r="B31" s="7">
        <v>8040204</v>
      </c>
      <c r="C31" s="7">
        <v>121</v>
      </c>
      <c r="D31" s="27">
        <f>9495.6+300</f>
        <v>9795.6</v>
      </c>
      <c r="E31" s="34">
        <v>3749.4</v>
      </c>
    </row>
    <row r="32" spans="1:5" ht="16.5" thickBot="1" x14ac:dyDescent="0.3">
      <c r="A32" s="47"/>
      <c r="B32" s="7">
        <v>8040205</v>
      </c>
      <c r="C32" s="7">
        <v>121</v>
      </c>
      <c r="D32" s="27">
        <f>5229.1+81.7</f>
        <v>5310.8</v>
      </c>
      <c r="E32" s="34">
        <v>1264.5999999999999</v>
      </c>
    </row>
    <row r="33" spans="1:5" ht="16.5" thickBot="1" x14ac:dyDescent="0.3">
      <c r="A33" s="47"/>
      <c r="B33" s="7">
        <v>8048101</v>
      </c>
      <c r="C33" s="7">
        <v>122</v>
      </c>
      <c r="D33" s="27">
        <v>591</v>
      </c>
      <c r="E33" s="34">
        <v>67</v>
      </c>
    </row>
    <row r="34" spans="1:5" ht="16.5" thickBot="1" x14ac:dyDescent="0.3">
      <c r="A34" s="47"/>
      <c r="B34" s="7">
        <v>8048101</v>
      </c>
      <c r="C34" s="7">
        <v>244</v>
      </c>
      <c r="D34" s="27">
        <v>3351.2</v>
      </c>
      <c r="E34" s="34">
        <v>579.4</v>
      </c>
    </row>
    <row r="35" spans="1:5" ht="16.5" customHeight="1" thickBot="1" x14ac:dyDescent="0.3">
      <c r="A35" s="47"/>
      <c r="B35" s="7">
        <v>8048101</v>
      </c>
      <c r="C35" s="7">
        <v>852</v>
      </c>
      <c r="D35" s="27">
        <v>100</v>
      </c>
      <c r="E35" s="34">
        <v>11.9</v>
      </c>
    </row>
    <row r="36" spans="1:5" ht="16.5" customHeight="1" thickBot="1" x14ac:dyDescent="0.3">
      <c r="A36" s="47"/>
      <c r="B36" s="7">
        <v>8040500</v>
      </c>
      <c r="C36" s="7">
        <v>870</v>
      </c>
      <c r="D36" s="27">
        <v>100</v>
      </c>
      <c r="E36" s="34">
        <v>0</v>
      </c>
    </row>
    <row r="37" spans="1:5" ht="16.5" customHeight="1" thickBot="1" x14ac:dyDescent="0.3">
      <c r="A37" s="48"/>
      <c r="B37" s="7">
        <v>8048101</v>
      </c>
      <c r="C37" s="7">
        <v>242</v>
      </c>
      <c r="D37" s="27">
        <f>548.7+415.9</f>
        <v>964.6</v>
      </c>
      <c r="E37" s="34">
        <v>263</v>
      </c>
    </row>
    <row r="38" spans="1:5" ht="32.25" thickBot="1" x14ac:dyDescent="0.3">
      <c r="A38" s="6" t="s">
        <v>17</v>
      </c>
      <c r="B38" s="7">
        <v>7010201</v>
      </c>
      <c r="C38" s="7">
        <v>121</v>
      </c>
      <c r="D38" s="27">
        <f>1650.9+150</f>
        <v>1800.9</v>
      </c>
      <c r="E38" s="34">
        <v>516.29999999999995</v>
      </c>
    </row>
    <row r="39" spans="1:5" ht="104.25" customHeight="1" thickBot="1" x14ac:dyDescent="0.3">
      <c r="A39" s="21" t="s">
        <v>42</v>
      </c>
      <c r="B39" s="7">
        <v>7010206</v>
      </c>
      <c r="C39" s="7">
        <v>540</v>
      </c>
      <c r="D39" s="27">
        <v>35.799999999999997</v>
      </c>
      <c r="E39" s="34">
        <v>35.799999999999997</v>
      </c>
    </row>
    <row r="40" spans="1:5" ht="96.75" customHeight="1" thickBot="1" x14ac:dyDescent="0.3">
      <c r="A40" s="6" t="s">
        <v>18</v>
      </c>
      <c r="B40" s="7">
        <v>7028101</v>
      </c>
      <c r="C40" s="7">
        <v>244</v>
      </c>
      <c r="D40" s="27">
        <v>136.80000000000001</v>
      </c>
      <c r="E40" s="34">
        <v>29.9</v>
      </c>
    </row>
    <row r="41" spans="1:5" ht="31.5" customHeight="1" thickBot="1" x14ac:dyDescent="0.3">
      <c r="A41" s="22" t="s">
        <v>43</v>
      </c>
      <c r="B41" s="7">
        <v>7028101</v>
      </c>
      <c r="C41" s="7">
        <v>852</v>
      </c>
      <c r="D41" s="27">
        <v>151.4</v>
      </c>
      <c r="E41" s="34">
        <v>10</v>
      </c>
    </row>
    <row r="42" spans="1:5" ht="48" customHeight="1" thickBot="1" x14ac:dyDescent="0.3">
      <c r="A42" s="18" t="s">
        <v>36</v>
      </c>
      <c r="B42" s="7">
        <v>7020059</v>
      </c>
      <c r="C42" s="7">
        <v>540</v>
      </c>
      <c r="D42" s="27">
        <f>1666.6+135+336.6+774.3</f>
        <v>2912.5</v>
      </c>
      <c r="E42" s="34">
        <v>1275.0999999999999</v>
      </c>
    </row>
    <row r="43" spans="1:5" ht="30.75" customHeight="1" thickBot="1" x14ac:dyDescent="0.3">
      <c r="A43" s="6" t="s">
        <v>19</v>
      </c>
      <c r="B43" s="7">
        <v>7028113</v>
      </c>
      <c r="C43" s="7">
        <v>244</v>
      </c>
      <c r="D43" s="27">
        <f>1415.3+300</f>
        <v>1715.3</v>
      </c>
      <c r="E43" s="34">
        <v>200.6</v>
      </c>
    </row>
    <row r="44" spans="1:5" ht="18.75" customHeight="1" thickBot="1" x14ac:dyDescent="0.3">
      <c r="A44" s="15" t="s">
        <v>32</v>
      </c>
      <c r="B44" s="7">
        <v>7028114</v>
      </c>
      <c r="C44" s="7">
        <v>244</v>
      </c>
      <c r="D44" s="27">
        <f>1750.6+900</f>
        <v>2650.6</v>
      </c>
      <c r="E44" s="35">
        <f>20.3+732.2</f>
        <v>752.5</v>
      </c>
    </row>
    <row r="45" spans="1:5" ht="19.5" customHeight="1" thickBot="1" x14ac:dyDescent="0.3">
      <c r="A45" s="6" t="s">
        <v>20</v>
      </c>
      <c r="B45" s="7">
        <v>7028601</v>
      </c>
      <c r="C45" s="7">
        <v>244</v>
      </c>
      <c r="D45" s="27">
        <f>2300.6</f>
        <v>2300.6</v>
      </c>
      <c r="E45" s="34">
        <v>780.4</v>
      </c>
    </row>
    <row r="46" spans="1:5" ht="103.5" customHeight="1" thickBot="1" x14ac:dyDescent="0.3">
      <c r="A46" s="6" t="s">
        <v>21</v>
      </c>
      <c r="B46" s="7">
        <v>7028602</v>
      </c>
      <c r="C46" s="7">
        <v>244</v>
      </c>
      <c r="D46" s="27">
        <f>1501+300</f>
        <v>1801</v>
      </c>
      <c r="E46" s="34">
        <v>625.29999999999995</v>
      </c>
    </row>
    <row r="47" spans="1:5" ht="20.25" customHeight="1" thickBot="1" x14ac:dyDescent="0.3">
      <c r="A47" s="6" t="s">
        <v>22</v>
      </c>
      <c r="B47" s="7">
        <v>7028604</v>
      </c>
      <c r="C47" s="7">
        <v>244</v>
      </c>
      <c r="D47" s="27">
        <v>250</v>
      </c>
      <c r="E47" s="34">
        <v>14.5</v>
      </c>
    </row>
    <row r="48" spans="1:5" ht="48" customHeight="1" thickBot="1" x14ac:dyDescent="0.3">
      <c r="A48" s="6" t="s">
        <v>23</v>
      </c>
      <c r="B48" s="7">
        <v>7028605</v>
      </c>
      <c r="C48" s="7">
        <v>244</v>
      </c>
      <c r="D48" s="27">
        <v>5186.2</v>
      </c>
      <c r="E48" s="34">
        <v>501.1</v>
      </c>
    </row>
    <row r="49" spans="1:5" ht="68.25" customHeight="1" thickBot="1" x14ac:dyDescent="0.3">
      <c r="A49" s="19" t="s">
        <v>37</v>
      </c>
      <c r="B49" s="7">
        <v>7025608</v>
      </c>
      <c r="C49" s="7">
        <v>244</v>
      </c>
      <c r="D49" s="27">
        <v>300</v>
      </c>
      <c r="E49" s="34">
        <v>0</v>
      </c>
    </row>
    <row r="50" spans="1:5" ht="32.25" thickBot="1" x14ac:dyDescent="0.3">
      <c r="A50" s="8" t="s">
        <v>31</v>
      </c>
      <c r="B50" s="7">
        <v>7028606</v>
      </c>
      <c r="C50" s="7">
        <v>244</v>
      </c>
      <c r="D50" s="27">
        <v>670.8</v>
      </c>
      <c r="E50" s="34">
        <v>76.099999999999994</v>
      </c>
    </row>
    <row r="51" spans="1:5" ht="16.5" thickBot="1" x14ac:dyDescent="0.3">
      <c r="A51" s="40" t="s">
        <v>24</v>
      </c>
      <c r="B51" s="7">
        <v>7020059</v>
      </c>
      <c r="C51" s="7">
        <v>611</v>
      </c>
      <c r="D51" s="27">
        <v>15996.4</v>
      </c>
      <c r="E51" s="34">
        <f>4572.8-573.7</f>
        <v>3999.1000000000004</v>
      </c>
    </row>
    <row r="52" spans="1:5" x14ac:dyDescent="0.25">
      <c r="A52" s="41"/>
      <c r="B52" s="49">
        <v>7020059</v>
      </c>
      <c r="C52" s="49">
        <v>612</v>
      </c>
      <c r="D52" s="51">
        <v>396.3</v>
      </c>
      <c r="E52" s="37">
        <v>0</v>
      </c>
    </row>
    <row r="53" spans="1:5" ht="18" customHeight="1" thickBot="1" x14ac:dyDescent="0.3">
      <c r="A53" s="42"/>
      <c r="B53" s="50"/>
      <c r="C53" s="50"/>
      <c r="D53" s="52"/>
      <c r="E53" s="38"/>
    </row>
    <row r="54" spans="1:5" ht="24" customHeight="1" thickBot="1" x14ac:dyDescent="0.3">
      <c r="A54" s="22" t="s">
        <v>44</v>
      </c>
      <c r="B54" s="7">
        <v>8070059</v>
      </c>
      <c r="C54" s="7">
        <v>540</v>
      </c>
      <c r="D54" s="27">
        <v>3938.4</v>
      </c>
      <c r="E54" s="34">
        <v>984.6</v>
      </c>
    </row>
    <row r="55" spans="1:5" ht="32.25" thickBot="1" x14ac:dyDescent="0.3">
      <c r="A55" s="6" t="s">
        <v>26</v>
      </c>
      <c r="B55" s="7">
        <v>7028108</v>
      </c>
      <c r="C55" s="7">
        <v>312</v>
      </c>
      <c r="D55" s="27">
        <v>240</v>
      </c>
      <c r="E55" s="34">
        <v>40</v>
      </c>
    </row>
    <row r="56" spans="1:5" ht="16.5" thickBot="1" x14ac:dyDescent="0.3">
      <c r="A56" s="6" t="s">
        <v>27</v>
      </c>
      <c r="B56" s="7">
        <v>7020059</v>
      </c>
      <c r="C56" s="7">
        <v>611</v>
      </c>
      <c r="D56" s="27">
        <v>2391.9</v>
      </c>
      <c r="E56" s="34">
        <f>651.5-53.5</f>
        <v>598</v>
      </c>
    </row>
    <row r="57" spans="1:5" ht="16.5" thickBot="1" x14ac:dyDescent="0.3">
      <c r="A57" s="6" t="s">
        <v>27</v>
      </c>
      <c r="B57" s="7">
        <v>7020059</v>
      </c>
      <c r="C57" s="7">
        <v>612</v>
      </c>
      <c r="D57" s="27">
        <v>110</v>
      </c>
      <c r="E57" s="34">
        <v>0</v>
      </c>
    </row>
  </sheetData>
  <mergeCells count="13">
    <mergeCell ref="E52:E53"/>
    <mergeCell ref="B1:E1"/>
    <mergeCell ref="A2:E2"/>
    <mergeCell ref="A51:A53"/>
    <mergeCell ref="C3:D3"/>
    <mergeCell ref="A9:A14"/>
    <mergeCell ref="A15:A16"/>
    <mergeCell ref="A24:A25"/>
    <mergeCell ref="A26:A27"/>
    <mergeCell ref="A31:A37"/>
    <mergeCell ref="B52:B53"/>
    <mergeCell ref="C52:C53"/>
    <mergeCell ref="D52:D53"/>
  </mergeCells>
  <pageMargins left="0.78740157480314965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2014-05-05T06:48:31Z</dcterms:modified>
</cp:coreProperties>
</file>