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<sst xmlns="http://schemas.openxmlformats.org/spreadsheetml/2006/main" count="48" uniqueCount="47">
  <si>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Наименование</t>
  </si>
  <si>
    <t>Целевая статья</t>
  </si>
  <si>
    <t>Вид расходов</t>
  </si>
  <si>
    <t>ВСЕГО:</t>
  </si>
  <si>
    <t>Программные мероприятия</t>
  </si>
  <si>
    <t>Муниципальные программы сельского поселения Луговской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</si>
  <si>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Луговской на 2014 – 2016 годы»</t>
  </si>
  <si>
    <t>Муниципальные программы Ханты-Мансийского района</t>
  </si>
  <si>
    <t>Реализация мероприятий подпрограммы «Профилактика правонарушений» программы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 – 2016 годы»</t>
  </si>
  <si>
    <t>Реализация мероприятий подпрограммы «Защита населения и территорий Ханты-Мансийского района от чрезвычайных ситуаций» программы «Защита населения и территорий от чрезвычайных ситуаций, обеспечение пожарной безопасности в Ханты-Мансийском районе на 2014 – 2016 годы»</t>
  </si>
  <si>
    <t>Реализация мероприятий по содействию трудоустройства граждан в рамках муниципальной программы «Содействие занятости населения Ханты-Мансийского района на 2014 – 2016 годы»</t>
  </si>
  <si>
    <t>Государственные программы ХМАО - Югры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</si>
  <si>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</si>
  <si>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на осуществление полномочий по государственной регистрации актов гражданского состояния</t>
  </si>
  <si>
    <t>Реализация мероприятий подпрограммы "Профилактика правонарушений" государственной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– Югре на 2014 – 2020 годы"</t>
  </si>
  <si>
    <t>Реализация мероприятий 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– Югре на 2014 - 2020 годы"</t>
  </si>
  <si>
    <t>Непрограммные мероприятия</t>
  </si>
  <si>
    <t>Ведомственная целевая программа «Управление муниципальными финансами всельском поселении Луговской на 2014-2016 годы»</t>
  </si>
  <si>
    <t>Глава (высшее должностное лицо) муниципального образования</t>
  </si>
  <si>
    <t xml:space="preserve">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</t>
  </si>
  <si>
    <t>Мероприятия в области  жилищного хозяйства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</si>
  <si>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</si>
  <si>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</si>
  <si>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мест захоронения</t>
  </si>
  <si>
    <t>Прочие мероприятия по благоустройству городских округов и поселений</t>
  </si>
  <si>
    <t>Культура и кинофикация</t>
  </si>
  <si>
    <t xml:space="preserve">Ассигнования, предусмотренные на реализацию  Указа президента РФ от 7 мая 2012 года № 597 "О мероприятиях по реализации государственной социальной политики" в рамках реализации мероприятий программы «Развитие культуры сельского поселения Луговской на 2014-2016 годы» </t>
  </si>
  <si>
    <t>Доплаты к пенсиям муниципальных служащих</t>
  </si>
  <si>
    <t>Физкультура и спорт</t>
  </si>
  <si>
    <t>Сумма</t>
  </si>
  <si>
    <t>тыс. рублей</t>
  </si>
  <si>
    <t>Реализация мероприятий программы «Защита населения и территорий от чрезвычайных ситуаций, обеспечение пожарной безопасности в сельском поселении Луговской на 2014 – 2016 годы»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</si>
  <si>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Луговской на 2014 год</t>
  </si>
  <si>
    <t>Полномочия на содержание верталетной площадки</t>
  </si>
  <si>
    <t>Коммунальное хозяйство</t>
  </si>
  <si>
    <t>0708107</t>
  </si>
  <si>
    <t>Приложение 5                                                  к решению Совета депутатов     сельского поселения Луговской</t>
  </si>
  <si>
    <t>Реализация мероприятий  программы «Содействие занятости населения ХМАО на 2014 – 2016 годы»</t>
  </si>
  <si>
    <t>0715604</t>
  </si>
  <si>
    <t>Другие вопросы в области национальной экономики</t>
  </si>
  <si>
    <t>Расходы на финансирование наказов избирателей депутатам Думы Ханты-Мансийского автономного округа-Югры</t>
  </si>
  <si>
    <t>1218112</t>
  </si>
  <si>
    <t>Реализация мероприятий подпрограммы "Создание условий для обеспечения коммунальными услугами" муниципальной программы  «Развитие и модернизация жилищно-коммунального комплекса Ханты-Мансийского района"  на 2014 – 2016 годы"</t>
  </si>
  <si>
    <t>Реализация мероприятий в рамках муниципальной программы «Подготовка перспективных территорий для развития жилищного строительства Ханты-Мансийского района на 2014 – 2016 годы»</t>
  </si>
  <si>
    <t>3508135</t>
  </si>
  <si>
    <t>Передача полномочий  по обеспечению деятельности финансовых, налоговых и таможенных органов и органов финансового (финансово-бюджетного) надзора.</t>
  </si>
  <si>
    <r>
      <t xml:space="preserve">от </t>
    </r>
    <r>
      <rPr>
        <b/>
        <sz val="12"/>
        <color indexed="8"/>
        <rFont val="Times New Roman"/>
        <family val="1"/>
      </rPr>
      <t xml:space="preserve">28.02.2014 </t>
    </r>
    <r>
      <rPr>
        <sz val="12"/>
        <color indexed="8"/>
        <rFont val="Times New Roman"/>
        <family val="1"/>
      </rPr>
      <t xml:space="preserve">года № </t>
    </r>
    <r>
      <rPr>
        <b/>
        <sz val="12"/>
        <color indexed="8"/>
        <rFont val="Times New Roman"/>
        <family val="1"/>
      </rPr>
      <t>170</t>
    </r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</si>
</sst>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164" fontId="36" fillId="0" borderId="10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36" fillId="0" borderId="11" xfId="0" applyFont="1" applyBorder="1" applyAlignment="1">
      <alignment vertical="center" wrapText="1"/>
    </xf>
    <xf numFmtId="49" fontId="36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36" fillId="0" borderId="15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7" fillId="0" borderId="18" xfId="0" applyFont="1" applyBorder="1" applyAlignment="1">
      <alignment horizontal="right" vertical="center" wrapText="1"/>
    </xf>
    <xf numFmtId="0" fontId="36" fillId="0" borderId="19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tabSelected="1" zoomScalePageLayoutView="0" workbookViewId="0" topLeftCell="A49">
      <selection activeCell="A1" sqref="A1"/>
    </sheetView>
  </sheetViews>
  <sheetFormatPr defaultColWidth="9.140625" defaultRowHeight="15"/>
  <cols>
    <col min="1" max="1" width="1.8515625" style="0" customWidth="1"/>
    <col min="2" max="2" width="47.140625" style="0" customWidth="1"/>
    <col min="3" max="3" width="10.8515625" style="0" customWidth="1"/>
    <col min="4" max="4" width="13.57421875" style="0" customWidth="1"/>
    <col min="5" max="5" width="13.7109375" style="0" customWidth="1"/>
    <col min="6" max="6" width="9.7109375" style="0" bestFit="1" customWidth="1"/>
  </cols>
  <sheetData>
    <row r="1" spans="2:6" ht="45.75" customHeight="1">
      <c r="B1" s="1"/>
      <c r="C1" s="29" t="s">
        <v>36</v>
      </c>
      <c r="D1" s="29"/>
      <c r="E1" s="29"/>
      <c r="F1" s="1"/>
    </row>
    <row r="2" spans="2:6" ht="18" customHeight="1">
      <c r="B2" s="1"/>
      <c r="C2" s="1"/>
      <c r="D2" s="30" t="s">
        <v>46</v>
      </c>
      <c r="E2" s="30"/>
      <c r="F2" s="1"/>
    </row>
    <row r="3" spans="2:6" ht="66.75" customHeight="1">
      <c r="B3" s="41" t="s">
        <v>32</v>
      </c>
      <c r="C3" s="41"/>
      <c r="D3" s="41"/>
      <c r="E3" s="41"/>
      <c r="F3" s="2"/>
    </row>
    <row r="4" spans="2:5" ht="18" customHeight="1" thickBot="1">
      <c r="B4" s="8"/>
      <c r="C4" s="8"/>
      <c r="D4" s="34" t="s">
        <v>30</v>
      </c>
      <c r="E4" s="34"/>
    </row>
    <row r="5" spans="2:5" ht="53.25" customHeight="1" thickBot="1">
      <c r="B5" s="15" t="s">
        <v>0</v>
      </c>
      <c r="C5" s="16" t="s">
        <v>1</v>
      </c>
      <c r="D5" s="16" t="s">
        <v>2</v>
      </c>
      <c r="E5" s="17" t="s">
        <v>29</v>
      </c>
    </row>
    <row r="6" spans="2:5" ht="16.5" thickBot="1">
      <c r="B6" s="7" t="s">
        <v>3</v>
      </c>
      <c r="C6" s="6"/>
      <c r="D6" s="6"/>
      <c r="E6" s="5">
        <f>E8+E16+E17+E18+E24+E32</f>
        <v>72379.60000000002</v>
      </c>
    </row>
    <row r="7" spans="2:5" ht="16.5" thickBot="1">
      <c r="B7" s="4" t="s">
        <v>4</v>
      </c>
      <c r="C7" s="3"/>
      <c r="D7" s="3"/>
      <c r="E7" s="3"/>
    </row>
    <row r="8" spans="2:5" ht="32.25" thickBot="1">
      <c r="B8" s="18" t="s">
        <v>5</v>
      </c>
      <c r="C8" s="19"/>
      <c r="D8" s="19"/>
      <c r="E8" s="20">
        <f>E9</f>
        <v>1924.5</v>
      </c>
    </row>
    <row r="9" spans="2:5" ht="81" customHeight="1" thickBot="1">
      <c r="B9" s="9" t="s">
        <v>6</v>
      </c>
      <c r="C9" s="10">
        <v>1400000</v>
      </c>
      <c r="D9" s="10">
        <v>0</v>
      </c>
      <c r="E9" s="14">
        <f>E10+E11+E12+E13+E15+E14</f>
        <v>1924.5</v>
      </c>
    </row>
    <row r="10" spans="2:5" ht="16.5" customHeight="1" thickBot="1">
      <c r="B10" s="31" t="s">
        <v>31</v>
      </c>
      <c r="C10" s="10">
        <v>1409101</v>
      </c>
      <c r="D10" s="10">
        <v>244</v>
      </c>
      <c r="E10" s="14">
        <v>246</v>
      </c>
    </row>
    <row r="11" spans="2:6" ht="19.5" customHeight="1" thickBot="1">
      <c r="B11" s="32"/>
      <c r="C11" s="10">
        <v>1409102</v>
      </c>
      <c r="D11" s="10">
        <v>244</v>
      </c>
      <c r="E11" s="14">
        <f>226-200</f>
        <v>26</v>
      </c>
      <c r="F11" s="21"/>
    </row>
    <row r="12" spans="2:5" ht="19.5" customHeight="1" thickBot="1">
      <c r="B12" s="32"/>
      <c r="C12" s="10">
        <v>1409103</v>
      </c>
      <c r="D12" s="10">
        <v>244</v>
      </c>
      <c r="E12" s="14">
        <f>200+200+10+1000</f>
        <v>1410</v>
      </c>
    </row>
    <row r="13" spans="2:5" ht="19.5" customHeight="1" thickBot="1">
      <c r="B13" s="32"/>
      <c r="C13" s="10">
        <v>1409104</v>
      </c>
      <c r="D13" s="10">
        <v>244</v>
      </c>
      <c r="E13" s="14">
        <f>212.5+10</f>
        <v>222.5</v>
      </c>
    </row>
    <row r="14" spans="2:5" ht="19.5" customHeight="1" thickBot="1">
      <c r="B14" s="32"/>
      <c r="C14" s="10">
        <v>1409105</v>
      </c>
      <c r="D14" s="10">
        <v>244</v>
      </c>
      <c r="E14" s="14">
        <v>10</v>
      </c>
    </row>
    <row r="15" spans="2:5" ht="15" customHeight="1" thickBot="1">
      <c r="B15" s="35"/>
      <c r="C15" s="10">
        <v>1409106</v>
      </c>
      <c r="D15" s="10">
        <v>244</v>
      </c>
      <c r="E15" s="14">
        <v>10</v>
      </c>
    </row>
    <row r="16" spans="2:5" ht="60.75" customHeight="1" thickBot="1">
      <c r="B16" s="36" t="s">
        <v>26</v>
      </c>
      <c r="C16" s="19">
        <v>7010059</v>
      </c>
      <c r="D16" s="19">
        <v>611</v>
      </c>
      <c r="E16" s="20">
        <v>2295</v>
      </c>
    </row>
    <row r="17" spans="2:5" ht="65.25" customHeight="1" thickBot="1">
      <c r="B17" s="37"/>
      <c r="C17" s="19">
        <v>7010059</v>
      </c>
      <c r="D17" s="19">
        <v>611</v>
      </c>
      <c r="E17" s="20">
        <v>214</v>
      </c>
    </row>
    <row r="18" spans="2:5" ht="33" customHeight="1" thickBot="1">
      <c r="B18" s="18" t="s">
        <v>7</v>
      </c>
      <c r="C18" s="19"/>
      <c r="D18" s="19"/>
      <c r="E18" s="20">
        <f>E19+E20+E21+E22+E23</f>
        <v>3877</v>
      </c>
    </row>
    <row r="19" spans="2:5" ht="129.75" customHeight="1" thickBot="1">
      <c r="B19" s="11" t="s">
        <v>8</v>
      </c>
      <c r="C19" s="10">
        <v>1318113</v>
      </c>
      <c r="D19" s="10">
        <v>244</v>
      </c>
      <c r="E19" s="14">
        <v>89</v>
      </c>
    </row>
    <row r="20" spans="2:5" ht="114.75" customHeight="1" thickBot="1">
      <c r="B20" s="12" t="s">
        <v>9</v>
      </c>
      <c r="C20" s="10">
        <v>1418114</v>
      </c>
      <c r="D20" s="10">
        <v>244</v>
      </c>
      <c r="E20" s="14">
        <v>91</v>
      </c>
    </row>
    <row r="21" spans="2:5" ht="93.75" customHeight="1" thickBot="1">
      <c r="B21" s="13" t="s">
        <v>10</v>
      </c>
      <c r="C21" s="23" t="s">
        <v>35</v>
      </c>
      <c r="D21" s="10">
        <v>121</v>
      </c>
      <c r="E21" s="14">
        <f>547.9-267.6</f>
        <v>280.29999999999995</v>
      </c>
    </row>
    <row r="22" spans="2:5" ht="100.5" customHeight="1" thickBot="1">
      <c r="B22" s="27" t="s">
        <v>42</v>
      </c>
      <c r="C22" s="23" t="s">
        <v>41</v>
      </c>
      <c r="D22" s="10">
        <v>244</v>
      </c>
      <c r="E22" s="14">
        <v>1345.8</v>
      </c>
    </row>
    <row r="23" spans="2:5" ht="84" customHeight="1" thickBot="1">
      <c r="B23" s="27" t="s">
        <v>43</v>
      </c>
      <c r="C23" s="23" t="s">
        <v>44</v>
      </c>
      <c r="D23" s="10">
        <v>244</v>
      </c>
      <c r="E23" s="14">
        <v>2070.9</v>
      </c>
    </row>
    <row r="24" spans="2:5" ht="35.25" customHeight="1" thickBot="1">
      <c r="B24" s="18" t="s">
        <v>11</v>
      </c>
      <c r="C24" s="19"/>
      <c r="D24" s="19"/>
      <c r="E24" s="20">
        <f>E25+E26+E27+E28+E29+E30+E31</f>
        <v>952.6999999999999</v>
      </c>
    </row>
    <row r="25" spans="2:5" ht="30" customHeight="1" thickBot="1">
      <c r="B25" s="31" t="s">
        <v>12</v>
      </c>
      <c r="C25" s="10">
        <v>4045118</v>
      </c>
      <c r="D25" s="10">
        <v>121</v>
      </c>
      <c r="E25" s="14">
        <v>292.6</v>
      </c>
    </row>
    <row r="26" spans="2:5" ht="31.5" customHeight="1" thickBot="1">
      <c r="B26" s="38"/>
      <c r="C26" s="10">
        <v>4045118</v>
      </c>
      <c r="D26" s="10">
        <v>244</v>
      </c>
      <c r="E26" s="14">
        <v>169.7</v>
      </c>
    </row>
    <row r="27" spans="2:5" ht="28.5" customHeight="1" thickBot="1">
      <c r="B27" s="31" t="s">
        <v>13</v>
      </c>
      <c r="C27" s="10">
        <v>1315930</v>
      </c>
      <c r="D27" s="10">
        <v>121</v>
      </c>
      <c r="E27" s="14">
        <v>27.9</v>
      </c>
    </row>
    <row r="28" spans="2:5" ht="22.5" customHeight="1" thickBot="1">
      <c r="B28" s="35"/>
      <c r="C28" s="10">
        <v>1315930</v>
      </c>
      <c r="D28" s="10">
        <v>244</v>
      </c>
      <c r="E28" s="14">
        <v>31.1</v>
      </c>
    </row>
    <row r="29" spans="2:5" ht="142.5" customHeight="1" thickBot="1">
      <c r="B29" s="9" t="s">
        <v>14</v>
      </c>
      <c r="C29" s="10">
        <v>1315412</v>
      </c>
      <c r="D29" s="10">
        <v>244</v>
      </c>
      <c r="E29" s="14">
        <v>20.5</v>
      </c>
    </row>
    <row r="30" spans="2:5" ht="96.75" customHeight="1" thickBot="1">
      <c r="B30" s="9" t="s">
        <v>15</v>
      </c>
      <c r="C30" s="10">
        <v>1415414</v>
      </c>
      <c r="D30" s="10">
        <v>244</v>
      </c>
      <c r="E30" s="14">
        <v>9</v>
      </c>
    </row>
    <row r="31" spans="2:5" ht="51.75" customHeight="1" thickBot="1">
      <c r="B31" s="24" t="s">
        <v>37</v>
      </c>
      <c r="C31" s="23" t="s">
        <v>38</v>
      </c>
      <c r="D31" s="10">
        <v>121</v>
      </c>
      <c r="E31" s="14">
        <f>194.6+207.3</f>
        <v>401.9</v>
      </c>
    </row>
    <row r="32" spans="2:5" ht="20.25" customHeight="1" thickBot="1">
      <c r="B32" s="18" t="s">
        <v>16</v>
      </c>
      <c r="C32" s="19"/>
      <c r="D32" s="19"/>
      <c r="E32" s="20">
        <f>E33+E34+E35+E36+E37+E38+E39+E40+E41+E43+E44+E45+E47+E48+E49+E50+E53+E54+E55+E56+E57+E58+E52+E46+E51+E42</f>
        <v>63116.400000000016</v>
      </c>
    </row>
    <row r="33" spans="2:5" ht="16.5" thickBot="1">
      <c r="B33" s="31" t="s">
        <v>17</v>
      </c>
      <c r="C33" s="10">
        <v>8040204</v>
      </c>
      <c r="D33" s="10">
        <v>121</v>
      </c>
      <c r="E33" s="14">
        <f>9495.6+300</f>
        <v>9795.6</v>
      </c>
    </row>
    <row r="34" spans="2:5" ht="16.5" thickBot="1">
      <c r="B34" s="39"/>
      <c r="C34" s="10">
        <v>8040205</v>
      </c>
      <c r="D34" s="10">
        <v>121</v>
      </c>
      <c r="E34" s="14">
        <v>5229.1</v>
      </c>
    </row>
    <row r="35" spans="2:5" ht="16.5" thickBot="1">
      <c r="B35" s="39"/>
      <c r="C35" s="10">
        <v>8048101</v>
      </c>
      <c r="D35" s="10">
        <v>122</v>
      </c>
      <c r="E35" s="14">
        <v>591</v>
      </c>
    </row>
    <row r="36" spans="2:5" ht="16.5" thickBot="1">
      <c r="B36" s="39"/>
      <c r="C36" s="10">
        <v>8048101</v>
      </c>
      <c r="D36" s="10">
        <v>244</v>
      </c>
      <c r="E36" s="14">
        <v>3351.2</v>
      </c>
    </row>
    <row r="37" spans="2:5" ht="16.5" customHeight="1" thickBot="1">
      <c r="B37" s="39"/>
      <c r="C37" s="10">
        <v>8048101</v>
      </c>
      <c r="D37" s="10">
        <v>852</v>
      </c>
      <c r="E37" s="14">
        <v>100</v>
      </c>
    </row>
    <row r="38" spans="2:5" ht="16.5" customHeight="1" thickBot="1">
      <c r="B38" s="39"/>
      <c r="C38" s="10">
        <v>8040500</v>
      </c>
      <c r="D38" s="10">
        <v>870</v>
      </c>
      <c r="E38" s="14">
        <v>100</v>
      </c>
    </row>
    <row r="39" spans="2:5" ht="16.5" customHeight="1" thickBot="1">
      <c r="B39" s="39"/>
      <c r="C39" s="10">
        <v>8048101</v>
      </c>
      <c r="D39" s="10">
        <v>242</v>
      </c>
      <c r="E39" s="14">
        <v>548.7</v>
      </c>
    </row>
    <row r="40" spans="2:5" ht="16.5" customHeight="1" thickBot="1">
      <c r="B40" s="40"/>
      <c r="C40" s="10">
        <v>8048104</v>
      </c>
      <c r="D40" s="10">
        <v>242</v>
      </c>
      <c r="E40" s="14">
        <v>415.9</v>
      </c>
    </row>
    <row r="41" spans="2:5" ht="32.25" thickBot="1">
      <c r="B41" s="9" t="s">
        <v>18</v>
      </c>
      <c r="C41" s="10">
        <v>7010201</v>
      </c>
      <c r="D41" s="10">
        <v>121</v>
      </c>
      <c r="E41" s="14">
        <f>1650.9+150</f>
        <v>1800.9</v>
      </c>
    </row>
    <row r="42" spans="2:5" ht="70.5" customHeight="1" thickBot="1">
      <c r="B42" s="28" t="s">
        <v>45</v>
      </c>
      <c r="C42" s="10">
        <v>7010206</v>
      </c>
      <c r="D42" s="10">
        <v>540</v>
      </c>
      <c r="E42" s="14">
        <v>35.8</v>
      </c>
    </row>
    <row r="43" spans="2:5" ht="83.25" customHeight="1" thickBot="1">
      <c r="B43" s="9" t="s">
        <v>19</v>
      </c>
      <c r="C43" s="10">
        <v>7028101</v>
      </c>
      <c r="D43" s="10">
        <v>244</v>
      </c>
      <c r="E43" s="14">
        <f>91.8+202.2+30-35.8</f>
        <v>288.2</v>
      </c>
    </row>
    <row r="44" spans="2:5" ht="32.25" customHeight="1" thickBot="1">
      <c r="B44" s="25" t="s">
        <v>39</v>
      </c>
      <c r="C44" s="10">
        <v>7020059</v>
      </c>
      <c r="D44" s="10">
        <v>540</v>
      </c>
      <c r="E44" s="14">
        <f>1666.6+135+336.6+774.3</f>
        <v>2912.5</v>
      </c>
    </row>
    <row r="45" spans="2:5" ht="20.25" customHeight="1" thickBot="1">
      <c r="B45" s="9" t="s">
        <v>20</v>
      </c>
      <c r="C45" s="10">
        <v>7028113</v>
      </c>
      <c r="D45" s="10">
        <v>244</v>
      </c>
      <c r="E45" s="14">
        <f>1415.3+300</f>
        <v>1715.3</v>
      </c>
    </row>
    <row r="46" spans="2:5" ht="18.75" customHeight="1" thickBot="1">
      <c r="B46" s="22" t="s">
        <v>34</v>
      </c>
      <c r="C46" s="10">
        <v>7028114</v>
      </c>
      <c r="D46" s="10">
        <v>244</v>
      </c>
      <c r="E46" s="14">
        <f>2080.7+900-300-30</f>
        <v>2650.7</v>
      </c>
    </row>
    <row r="47" spans="2:5" ht="19.5" customHeight="1" thickBot="1">
      <c r="B47" s="9" t="s">
        <v>21</v>
      </c>
      <c r="C47" s="10">
        <v>7028601</v>
      </c>
      <c r="D47" s="10">
        <v>244</v>
      </c>
      <c r="E47" s="14">
        <v>2040.6</v>
      </c>
    </row>
    <row r="48" spans="2:5" ht="66" customHeight="1" thickBot="1">
      <c r="B48" s="9" t="s">
        <v>22</v>
      </c>
      <c r="C48" s="10">
        <v>7028602</v>
      </c>
      <c r="D48" s="10">
        <v>244</v>
      </c>
      <c r="E48" s="14">
        <f>1501+300</f>
        <v>1801</v>
      </c>
    </row>
    <row r="49" spans="2:5" ht="20.25" customHeight="1" thickBot="1">
      <c r="B49" s="9" t="s">
        <v>23</v>
      </c>
      <c r="C49" s="10">
        <v>7028604</v>
      </c>
      <c r="D49" s="10">
        <v>244</v>
      </c>
      <c r="E49" s="14">
        <v>250</v>
      </c>
    </row>
    <row r="50" spans="2:5" ht="35.25" customHeight="1" thickBot="1">
      <c r="B50" s="9" t="s">
        <v>24</v>
      </c>
      <c r="C50" s="10">
        <v>7028605</v>
      </c>
      <c r="D50" s="10">
        <v>244</v>
      </c>
      <c r="E50" s="14">
        <f>4661.8+19.7+1000-900+30.5-0.1+634.2</f>
        <v>5446.099999999999</v>
      </c>
    </row>
    <row r="51" spans="2:5" ht="53.25" customHeight="1" thickBot="1">
      <c r="B51" s="26" t="s">
        <v>40</v>
      </c>
      <c r="C51" s="10">
        <v>7025608</v>
      </c>
      <c r="D51" s="10">
        <v>244</v>
      </c>
      <c r="E51" s="14">
        <v>300</v>
      </c>
    </row>
    <row r="52" spans="2:5" ht="32.25" thickBot="1">
      <c r="B52" s="11" t="s">
        <v>33</v>
      </c>
      <c r="C52" s="10">
        <v>7028605</v>
      </c>
      <c r="D52" s="10">
        <v>244</v>
      </c>
      <c r="E52" s="14">
        <v>670.8</v>
      </c>
    </row>
    <row r="53" spans="2:5" ht="16.5" thickBot="1">
      <c r="B53" s="31" t="s">
        <v>25</v>
      </c>
      <c r="C53" s="10">
        <v>7020059</v>
      </c>
      <c r="D53" s="10">
        <v>611</v>
      </c>
      <c r="E53" s="14">
        <v>15996.4</v>
      </c>
    </row>
    <row r="54" spans="2:5" ht="16.5" thickBot="1">
      <c r="B54" s="32"/>
      <c r="C54" s="10">
        <v>7020059</v>
      </c>
      <c r="D54" s="10">
        <v>612</v>
      </c>
      <c r="E54" s="14">
        <v>396.3</v>
      </c>
    </row>
    <row r="55" spans="2:5" ht="18" customHeight="1" thickBot="1">
      <c r="B55" s="33"/>
      <c r="C55" s="10">
        <v>7020059</v>
      </c>
      <c r="D55" s="10">
        <v>540</v>
      </c>
      <c r="E55" s="14">
        <f>4073.4-135</f>
        <v>3938.4</v>
      </c>
    </row>
    <row r="56" spans="2:5" ht="24" customHeight="1" thickBot="1">
      <c r="B56" s="9" t="s">
        <v>27</v>
      </c>
      <c r="C56" s="10">
        <v>7028108</v>
      </c>
      <c r="D56" s="10">
        <v>312</v>
      </c>
      <c r="E56" s="14">
        <v>240</v>
      </c>
    </row>
    <row r="57" spans="2:5" ht="16.5" thickBot="1">
      <c r="B57" s="9" t="s">
        <v>28</v>
      </c>
      <c r="C57" s="10">
        <v>7020059</v>
      </c>
      <c r="D57" s="10">
        <v>611</v>
      </c>
      <c r="E57" s="14">
        <v>2391.9</v>
      </c>
    </row>
    <row r="58" spans="2:5" ht="16.5" thickBot="1">
      <c r="B58" s="9" t="s">
        <v>28</v>
      </c>
      <c r="C58" s="10">
        <v>7020059</v>
      </c>
      <c r="D58" s="10">
        <v>612</v>
      </c>
      <c r="E58" s="14">
        <v>110</v>
      </c>
    </row>
  </sheetData>
  <sheetProtection/>
  <mergeCells count="10">
    <mergeCell ref="C1:E1"/>
    <mergeCell ref="D2:E2"/>
    <mergeCell ref="B53:B55"/>
    <mergeCell ref="D4:E4"/>
    <mergeCell ref="B10:B15"/>
    <mergeCell ref="B16:B17"/>
    <mergeCell ref="B25:B26"/>
    <mergeCell ref="B27:B28"/>
    <mergeCell ref="B33:B40"/>
    <mergeCell ref="B3:E3"/>
  </mergeCells>
  <printOptions/>
  <pageMargins left="0.787401574803149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2014-08-26T06:52:22Z</dcterms:modified>
  <cp:category/>
  <cp:version/>
  <cp:contentType/>
  <cp:contentStatus/>
</cp:coreProperties>
</file>