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<sst xmlns="http://schemas.openxmlformats.org/spreadsheetml/2006/main" count="754" uniqueCount="177">
  <si>
    <t/>
  </si>
  <si>
    <t>Наименование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</si>
  <si>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</si>
  <si>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</si>
  <si>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</si>
  <si>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</si>
  <si>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</si>
  <si>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</si>
  <si>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</si>
  <si>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</si>
  <si>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</si>
  <si>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</si>
  <si>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7000000000</t>
  </si>
  <si>
    <t>Глава муниципального образования</t>
  </si>
  <si>
    <t>7000002030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</si>
  <si>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</si>
  <si>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</si>
  <si>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</si>
  <si>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</si>
  <si>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</si>
  <si>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</si>
  <si>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Прочие мероприятия органов местного самоуправления</t>
  </si>
  <si>
    <t>7000002400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</si>
  <si>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</si>
  <si>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</si>
  <si>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</si>
  <si>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</si>
  <si>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</si>
  <si>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</si>
  <si>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</si>
  <si>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</si>
  <si>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</si>
  <si>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</si>
  <si>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8060000000</t>
  </si>
  <si>
    <t>8060002040</t>
  </si>
  <si>
    <t>8060002050</t>
  </si>
  <si>
    <t>8060002400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</si>
  <si>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</si>
  <si>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</si>
  <si>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</si>
  <si>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7000089020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</si>
  <si>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</si>
  <si>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</si>
  <si>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</si>
  <si>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</si>
  <si>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</si>
  <si>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0111</t>
  </si>
  <si>
    <t>Резервные фонды местных администраций</t>
  </si>
  <si>
    <t>7000020610</t>
  </si>
  <si>
    <t>Резервные средства</t>
  </si>
  <si>
    <t>870</t>
  </si>
  <si>
    <t>Другие общегосударственные вопросы</t>
  </si>
  <si>
    <t>0113</t>
  </si>
  <si>
    <t>3300000000</t>
  </si>
  <si>
    <t>3300099990</t>
  </si>
  <si>
    <t>Реализация мероприятий</t>
  </si>
  <si>
    <t>7000099990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</si>
  <si>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</si>
  <si>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</si>
  <si>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</si>
  <si>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</si>
  <si>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</si>
  <si>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7000051180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</si>
  <si>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</si>
  <si>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</si>
  <si>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</si>
  <si>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</si>
  <si>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</si>
  <si>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</si>
  <si>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</si>
  <si>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</si>
  <si>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</si>
  <si>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Субсидии на создание условий для деятельности народных дружин (ОБ)</t>
  </si>
  <si>
    <t>Субсидии на создание условий деятельности народных дружин (софинансирование сельских поселений)</t>
  </si>
  <si>
    <t>НАЦИОНАЛЬНАЯ ЭКОНОМИКА</t>
  </si>
  <si>
    <t>0400</t>
  </si>
  <si>
    <t>Дорожное хозяйство (дорожные фонды)</t>
  </si>
  <si>
    <t>0409</t>
  </si>
  <si>
    <t>Связь и информатика</t>
  </si>
  <si>
    <t>0410</t>
  </si>
  <si>
    <t>8060020070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</si>
  <si>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</si>
  <si>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</si>
  <si>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</si>
  <si>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</si>
  <si>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</si>
  <si>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</si>
  <si>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Предоставление субсидий бюджетным, автономным учреждениям и иным некоммерческим организациям</t>
  </si>
  <si>
    <t>600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</si>
  <si>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</si>
  <si>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</si>
  <si>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</si>
  <si>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</si>
  <si>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</si>
  <si>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</si>
  <si>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</si>
  <si>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1830189010</t>
  </si>
  <si>
    <t>3400000000</t>
  </si>
  <si>
    <t>3400099990</t>
  </si>
  <si>
    <t>ОХРАНА ОКРУЖАЮЩЕЙ СРЕДЫ</t>
  </si>
  <si>
    <t>0600</t>
  </si>
  <si>
    <t>Другие вопросы в области охраны окружающей среды</t>
  </si>
  <si>
    <t>0605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</si>
  <si>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</si>
  <si>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Субсидии бюджетным учреждениям</t>
  </si>
  <si>
    <t>610</t>
  </si>
  <si>
    <t>КУЛЬТУРА, КИНЕМАТОГРАФИЯ</t>
  </si>
  <si>
    <t>0800</t>
  </si>
  <si>
    <t>Культура</t>
  </si>
  <si>
    <t>0801</t>
  </si>
  <si>
    <t>Субсидия бюджетным и автономным учреждениям, некоммерческим организациям</t>
  </si>
  <si>
    <t>7000061990</t>
  </si>
  <si>
    <t>СОЦИАЛЬНАЯ ПОЛИТИКА</t>
  </si>
  <si>
    <t>1000</t>
  </si>
  <si>
    <t>Пенсионное обеспечение</t>
  </si>
  <si>
    <t>1001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</si>
  <si>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</si>
  <si>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</si>
  <si>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</si>
  <si>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</si>
  <si>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</si>
  <si>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1100</t>
  </si>
  <si>
    <t>Физическая культура</t>
  </si>
  <si>
    <t>1101</t>
  </si>
  <si>
    <t>Итого</t>
  </si>
  <si>
    <t>РЗ ПР</t>
  </si>
  <si>
    <t>ЦСР</t>
  </si>
  <si>
    <t>ВР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</si>
  <si>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 2019 год</t>
  </si>
  <si>
    <t>Сумма на 2019 год, (тыс.руб.)</t>
  </si>
  <si>
    <t>Ведомственная целевая программа «Управление муниципальными финансами  в сельском поселении Луговской на 2019 – 2021 годы»</t>
  </si>
  <si>
    <t>Обеспечение функций органов местного самоуправления денежное содержание ДМС</t>
  </si>
  <si>
    <t>Обеспечение функций ОМС ( должности не относящиеся к ДМС)</t>
  </si>
  <si>
    <t>Обеспечение функций органов местного самоуправления прочие мероприятия</t>
  </si>
  <si>
    <t>Муниципальная программа «Развитие муниципальной службы и кадрового резерва в сельском поселении Луговской на 2017 – 2020 годы»</t>
  </si>
  <si>
    <t xml:space="preserve">Реализация мероприятий </t>
  </si>
  <si>
    <t>7000059300</t>
  </si>
  <si>
    <t>Мероприятия по пожарной безопасности (сп)</t>
  </si>
  <si>
    <t>1400100000</t>
  </si>
  <si>
    <t>1400199990</t>
  </si>
  <si>
    <t>Мероприятия по защите населения и территории от чрезвычайных ситуаций  (сп)</t>
  </si>
  <si>
    <t>1400200000</t>
  </si>
  <si>
    <t>1400299990</t>
  </si>
  <si>
    <t>Мероприятия по профилактике терроризма и экстремизма (сп)</t>
  </si>
  <si>
    <t>1400300000</t>
  </si>
  <si>
    <t>1400399990</t>
  </si>
  <si>
    <t>Основное мероприятие «Защита сельских населенных пунктов, расположенных в лесных массивах, от лесных пожаров»</t>
  </si>
  <si>
    <t>1420100000</t>
  </si>
  <si>
    <t>Устройство защитных противопожарных полос в населенных пунктах района, реализация мероприятий</t>
  </si>
  <si>
    <t>1420120803</t>
  </si>
  <si>
    <t>Устройство защитных противопожарных полос (софинансирование), реализация мероприятий</t>
  </si>
  <si>
    <t>14201S0803</t>
  </si>
  <si>
    <t xml:space="preserve">Профилактика правонарушений в общественных местах и на улицах, вовлечение общественности в данные мероприятия </t>
  </si>
  <si>
    <t>1300100000</t>
  </si>
  <si>
    <t>1300182300</t>
  </si>
  <si>
    <t>1300199990</t>
  </si>
  <si>
    <t>13001S2300</t>
  </si>
  <si>
    <t>Мероприятия по развитию транспортной инфраструктуры</t>
  </si>
  <si>
    <t>1800600000</t>
  </si>
  <si>
    <t>1800699990</t>
  </si>
  <si>
    <t>Прочие мероприятия ОМС (Связь и информатика)  в рамках программы</t>
  </si>
  <si>
    <t>Мероприятия по организации сноса аварийных  жилых домов</t>
  </si>
  <si>
    <t>1110200000</t>
  </si>
  <si>
    <t>1110299990</t>
  </si>
  <si>
    <t>Муниципальная программа «Благоустройство населённых пунктов в сельском поселении Луговской на 2019 – 2021 годы»</t>
  </si>
  <si>
    <t>1200000000</t>
  </si>
  <si>
    <t>1200099990</t>
  </si>
  <si>
    <t>Основное мероприятие «Содержание транспортной инфраструктуры»</t>
  </si>
  <si>
    <t>1830100000</t>
  </si>
  <si>
    <t>Муниципальная программа СП "Энергосбережение и повышение энергетической эффективности на территории сельского поселения Луговской на 2018-2022 годы"</t>
  </si>
  <si>
    <t>Ремонт системы наружного освещения объектов КС (замена светильников существующих на современные, с меньшим электропотреблением и т.д.) 2019 год</t>
  </si>
  <si>
    <t>3410200000</t>
  </si>
  <si>
    <t>3410299990</t>
  </si>
  <si>
    <t>Основное мероприятие "Обеспечение регулирования деятельности по обращению с отходами производства и потребления"</t>
  </si>
  <si>
    <t>1510100000</t>
  </si>
  <si>
    <t>1510184290</t>
  </si>
  <si>
    <r>
      <t xml:space="preserve">Приложение 4
к решению Совета депутатов
сельского поселения Луговской
от </t>
    </r>
    <r>
      <rPr>
        <b/>
        <sz val="12"/>
        <rFont val="Times New Roman"/>
        <family val="1"/>
      </rPr>
      <t xml:space="preserve">29.01.2019 </t>
    </r>
    <r>
      <rPr>
        <sz val="12"/>
        <rFont val="Times New Roman"/>
        <family val="1"/>
      </rPr>
      <t xml:space="preserve">года № </t>
    </r>
    <r>
      <rPr>
        <b/>
        <sz val="12"/>
        <rFont val="Times New Roman"/>
        <family val="1"/>
      </rPr>
      <t>107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</si>
</sst>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ahom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left" vertical="top" wrapText="1"/>
    </xf>
    <xf numFmtId="0" fontId="8" fillId="33" borderId="16" xfId="0" applyNumberFormat="1" applyFont="1" applyFill="1" applyBorder="1" applyAlignment="1">
      <alignment horizontal="center" vertical="top" wrapText="1"/>
    </xf>
    <xf numFmtId="0" fontId="8" fillId="33" borderId="17" xfId="0" applyNumberFormat="1" applyFont="1" applyFill="1" applyBorder="1" applyAlignment="1">
      <alignment horizontal="center" vertical="top" wrapText="1"/>
    </xf>
    <xf numFmtId="4" fontId="8" fillId="33" borderId="18" xfId="0" applyNumberFormat="1" applyFont="1" applyFill="1" applyBorder="1" applyAlignment="1">
      <alignment horizontal="right" vertical="top" wrapText="1"/>
    </xf>
    <xf numFmtId="4" fontId="8" fillId="33" borderId="19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7" fillId="0" borderId="0" xfId="0" applyNumberFormat="1" applyFont="1" applyAlignment="1">
      <alignment horizontal="right" wrapText="1"/>
    </xf>
    <xf numFmtId="0" fontId="8" fillId="33" borderId="20" xfId="0" applyNumberFormat="1" applyFont="1" applyFill="1" applyBorder="1" applyAlignment="1">
      <alignment horizontal="right" vertical="top" wrapText="1"/>
    </xf>
    <xf numFmtId="0" fontId="8" fillId="33" borderId="21" xfId="0" applyNumberFormat="1" applyFont="1" applyFill="1" applyBorder="1" applyAlignment="1">
      <alignment horizontal="right" vertical="top" wrapText="1"/>
    </xf>
    <xf numFmtId="0" fontId="8" fillId="33" borderId="22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2"/>
  <sheetViews>
    <sheetView tabSelected="1" zoomScale="150" zoomScaleNormal="150" zoomScalePageLayoutView="0" workbookViewId="0" topLeftCell="A22">
      <selection activeCell="B12" sqref="B12"/>
    </sheetView>
  </sheetViews>
  <sheetFormatPr defaultColWidth="9.140625" defaultRowHeight="12.75"/>
  <cols>
    <col min="2" max="2" width="45.7109375" style="1" customWidth="1"/>
    <col min="3" max="3" width="9.28125" style="1" customWidth="1"/>
    <col min="4" max="4" width="10.7109375" style="1" customWidth="1"/>
    <col min="5" max="5" width="5.28125" style="1" customWidth="1"/>
    <col min="6" max="6" width="13.8515625" style="1" customWidth="1"/>
  </cols>
  <sheetData>
    <row r="1" spans="3:6" ht="15.75" customHeight="1">
      <c r="C1" s="16" t="s">
        <v>176</v>
      </c>
      <c r="D1" s="16"/>
      <c r="E1" s="16"/>
      <c r="F1" s="16"/>
    </row>
    <row r="2" spans="3:6" ht="69.75" customHeight="1">
      <c r="C2" s="16"/>
      <c r="D2" s="16"/>
      <c r="E2" s="16"/>
      <c r="F2" s="16"/>
    </row>
    <row r="3" spans="2:6" s="1" customFormat="1" ht="71.25" customHeight="1">
      <c r="B3" s="14" t="s">
        <v>128</v>
      </c>
      <c r="C3" s="14"/>
      <c r="D3" s="14"/>
      <c r="E3" s="14"/>
      <c r="F3" s="14"/>
    </row>
    <row r="4" spans="2:6" s="1" customFormat="1" ht="13.5" customHeight="1" thickBot="1">
      <c r="B4" s="15" t="s">
        <v>0</v>
      </c>
      <c r="C4" s="15"/>
      <c r="D4" s="15"/>
      <c r="E4" s="15"/>
      <c r="F4" s="15"/>
    </row>
    <row r="5" spans="2:6" s="1" customFormat="1" ht="54.75" customHeight="1" thickBot="1">
      <c r="B5" s="5" t="s">
        <v>1</v>
      </c>
      <c r="C5" s="6" t="s">
        <v>125</v>
      </c>
      <c r="D5" s="7" t="s">
        <v>126</v>
      </c>
      <c r="E5" s="7" t="s">
        <v>127</v>
      </c>
      <c r="F5" s="8" t="s">
        <v>129</v>
      </c>
    </row>
    <row r="6" spans="2:6" s="1" customFormat="1" ht="13.5" customHeight="1" thickBot="1">
      <c r="B6" s="4" t="s">
        <v>2</v>
      </c>
      <c r="C6" s="4" t="s">
        <v>3</v>
      </c>
      <c r="D6" s="2" t="s">
        <v>4</v>
      </c>
      <c r="E6" s="2" t="s">
        <v>5</v>
      </c>
      <c r="F6" s="3" t="s">
        <v>6</v>
      </c>
    </row>
    <row r="7" spans="2:6" s="1" customFormat="1" ht="12.75">
      <c r="B7" s="9" t="s">
        <v>7</v>
      </c>
      <c r="C7" s="10" t="s">
        <v>8</v>
      </c>
      <c r="D7" s="11" t="s">
        <v>0</v>
      </c>
      <c r="E7" s="11" t="s">
        <v>0</v>
      </c>
      <c r="F7" s="12">
        <f>20806.12</f>
        <v>20806.12</v>
      </c>
    </row>
    <row r="8" spans="2:6" s="1" customFormat="1" ht="30.75" customHeight="1">
      <c r="B8" s="9" t="s">
        <v>9</v>
      </c>
      <c r="C8" s="10" t="s">
        <v>10</v>
      </c>
      <c r="D8" s="11" t="s">
        <v>0</v>
      </c>
      <c r="E8" s="11" t="s">
        <v>0</v>
      </c>
      <c r="F8" s="12">
        <f>1765.44</f>
        <v>1765.44</v>
      </c>
    </row>
    <row r="9" spans="2:6" s="1" customFormat="1" ht="12.75" customHeight="1">
      <c r="B9" s="9" t="s">
        <v>11</v>
      </c>
      <c r="C9" s="10" t="s">
        <v>10</v>
      </c>
      <c r="D9" s="11" t="s">
        <v>12</v>
      </c>
      <c r="E9" s="11" t="s">
        <v>0</v>
      </c>
      <c r="F9" s="12">
        <f>1765.44</f>
        <v>1765.44</v>
      </c>
    </row>
    <row r="10" spans="2:6" s="1" customFormat="1" ht="12.75" customHeight="1">
      <c r="B10" s="9" t="s">
        <v>13</v>
      </c>
      <c r="C10" s="10" t="s">
        <v>10</v>
      </c>
      <c r="D10" s="11" t="s">
        <v>14</v>
      </c>
      <c r="E10" s="11" t="s">
        <v>0</v>
      </c>
      <c r="F10" s="12">
        <f>1765.44</f>
        <v>1765.44</v>
      </c>
    </row>
    <row r="11" spans="2:6" s="1" customFormat="1" ht="58.5" customHeight="1">
      <c r="B11" s="9" t="s">
        <v>15</v>
      </c>
      <c r="C11" s="10" t="s">
        <v>10</v>
      </c>
      <c r="D11" s="11" t="s">
        <v>14</v>
      </c>
      <c r="E11" s="11" t="s">
        <v>16</v>
      </c>
      <c r="F11" s="12">
        <f>1765.44</f>
        <v>1765.44</v>
      </c>
    </row>
    <row r="12" spans="2:6" s="1" customFormat="1" ht="26.25" customHeight="1">
      <c r="B12" s="9" t="s">
        <v>17</v>
      </c>
      <c r="C12" s="10" t="s">
        <v>10</v>
      </c>
      <c r="D12" s="11" t="s">
        <v>14</v>
      </c>
      <c r="E12" s="11" t="s">
        <v>18</v>
      </c>
      <c r="F12" s="12">
        <f>1765.44</f>
        <v>1765.44</v>
      </c>
    </row>
    <row r="13" spans="2:6" s="1" customFormat="1" ht="36.75" customHeight="1">
      <c r="B13" s="9" t="s">
        <v>19</v>
      </c>
      <c r="C13" s="10" t="s">
        <v>20</v>
      </c>
      <c r="D13" s="11" t="s">
        <v>0</v>
      </c>
      <c r="E13" s="11" t="s">
        <v>0</v>
      </c>
      <c r="F13" s="12">
        <f>0.8</f>
        <v>0.8</v>
      </c>
    </row>
    <row r="14" spans="2:6" s="1" customFormat="1" ht="13.5" customHeight="1">
      <c r="B14" s="9" t="s">
        <v>11</v>
      </c>
      <c r="C14" s="10" t="s">
        <v>20</v>
      </c>
      <c r="D14" s="11" t="s">
        <v>12</v>
      </c>
      <c r="E14" s="11" t="s">
        <v>0</v>
      </c>
      <c r="F14" s="12">
        <f>0.8</f>
        <v>0.8</v>
      </c>
    </row>
    <row r="15" spans="2:6" s="1" customFormat="1" ht="13.5" customHeight="1">
      <c r="B15" s="9" t="s">
        <v>21</v>
      </c>
      <c r="C15" s="10" t="s">
        <v>20</v>
      </c>
      <c r="D15" s="11" t="s">
        <v>22</v>
      </c>
      <c r="E15" s="11" t="s">
        <v>0</v>
      </c>
      <c r="F15" s="12">
        <f>0.8</f>
        <v>0.8</v>
      </c>
    </row>
    <row r="16" spans="2:6" s="1" customFormat="1" ht="22.5">
      <c r="B16" s="9" t="s">
        <v>23</v>
      </c>
      <c r="C16" s="10" t="s">
        <v>20</v>
      </c>
      <c r="D16" s="11" t="s">
        <v>22</v>
      </c>
      <c r="E16" s="11" t="s">
        <v>24</v>
      </c>
      <c r="F16" s="12">
        <f>0.8</f>
        <v>0.8</v>
      </c>
    </row>
    <row r="17" spans="2:6" s="1" customFormat="1" ht="24" customHeight="1">
      <c r="B17" s="9" t="s">
        <v>25</v>
      </c>
      <c r="C17" s="10" t="s">
        <v>20</v>
      </c>
      <c r="D17" s="11" t="s">
        <v>22</v>
      </c>
      <c r="E17" s="11" t="s">
        <v>26</v>
      </c>
      <c r="F17" s="12">
        <f>0.8</f>
        <v>0.8</v>
      </c>
    </row>
    <row r="18" spans="2:6" s="1" customFormat="1" ht="48.75" customHeight="1">
      <c r="B18" s="9" t="s">
        <v>31</v>
      </c>
      <c r="C18" s="10" t="s">
        <v>32</v>
      </c>
      <c r="D18" s="11" t="s">
        <v>0</v>
      </c>
      <c r="E18" s="11" t="s">
        <v>0</v>
      </c>
      <c r="F18" s="12">
        <f>14875.21</f>
        <v>14875.21</v>
      </c>
    </row>
    <row r="19" spans="2:6" s="1" customFormat="1" ht="33.75">
      <c r="B19" s="9" t="s">
        <v>130</v>
      </c>
      <c r="C19" s="10" t="s">
        <v>32</v>
      </c>
      <c r="D19" s="11" t="s">
        <v>33</v>
      </c>
      <c r="E19" s="11" t="s">
        <v>0</v>
      </c>
      <c r="F19" s="12">
        <f>14875.21</f>
        <v>14875.21</v>
      </c>
    </row>
    <row r="20" spans="2:6" s="1" customFormat="1" ht="26.25" customHeight="1">
      <c r="B20" s="9" t="s">
        <v>131</v>
      </c>
      <c r="C20" s="10" t="s">
        <v>32</v>
      </c>
      <c r="D20" s="11" t="s">
        <v>34</v>
      </c>
      <c r="E20" s="11" t="s">
        <v>0</v>
      </c>
      <c r="F20" s="12">
        <f>10153.54</f>
        <v>10153.54</v>
      </c>
    </row>
    <row r="21" spans="2:6" s="1" customFormat="1" ht="56.25">
      <c r="B21" s="9" t="s">
        <v>15</v>
      </c>
      <c r="C21" s="10" t="s">
        <v>32</v>
      </c>
      <c r="D21" s="11" t="s">
        <v>34</v>
      </c>
      <c r="E21" s="11" t="s">
        <v>16</v>
      </c>
      <c r="F21" s="12">
        <f>10153.54</f>
        <v>10153.54</v>
      </c>
    </row>
    <row r="22" spans="2:6" s="1" customFormat="1" ht="22.5">
      <c r="B22" s="9" t="s">
        <v>17</v>
      </c>
      <c r="C22" s="10" t="s">
        <v>32</v>
      </c>
      <c r="D22" s="11" t="s">
        <v>34</v>
      </c>
      <c r="E22" s="11" t="s">
        <v>18</v>
      </c>
      <c r="F22" s="12">
        <f>10153.54</f>
        <v>10153.54</v>
      </c>
    </row>
    <row r="23" spans="2:6" s="1" customFormat="1" ht="22.5">
      <c r="B23" s="9" t="s">
        <v>132</v>
      </c>
      <c r="C23" s="10" t="s">
        <v>32</v>
      </c>
      <c r="D23" s="11" t="s">
        <v>35</v>
      </c>
      <c r="E23" s="11" t="s">
        <v>0</v>
      </c>
      <c r="F23" s="12">
        <f>4671.67</f>
        <v>4671.67</v>
      </c>
    </row>
    <row r="24" spans="2:6" s="1" customFormat="1" ht="56.25">
      <c r="B24" s="9" t="s">
        <v>15</v>
      </c>
      <c r="C24" s="10" t="s">
        <v>32</v>
      </c>
      <c r="D24" s="11" t="s">
        <v>35</v>
      </c>
      <c r="E24" s="11" t="s">
        <v>16</v>
      </c>
      <c r="F24" s="12">
        <f>4671.67</f>
        <v>4671.67</v>
      </c>
    </row>
    <row r="25" spans="2:6" s="1" customFormat="1" ht="22.5">
      <c r="B25" s="9" t="s">
        <v>17</v>
      </c>
      <c r="C25" s="10" t="s">
        <v>32</v>
      </c>
      <c r="D25" s="11" t="s">
        <v>35</v>
      </c>
      <c r="E25" s="11" t="s">
        <v>18</v>
      </c>
      <c r="F25" s="12">
        <f>4671.67</f>
        <v>4671.67</v>
      </c>
    </row>
    <row r="26" spans="2:6" s="1" customFormat="1" ht="22.5">
      <c r="B26" s="9" t="s">
        <v>133</v>
      </c>
      <c r="C26" s="10" t="s">
        <v>32</v>
      </c>
      <c r="D26" s="11" t="s">
        <v>36</v>
      </c>
      <c r="E26" s="11" t="s">
        <v>0</v>
      </c>
      <c r="F26" s="12">
        <f>50</f>
        <v>50</v>
      </c>
    </row>
    <row r="27" spans="2:6" s="1" customFormat="1" ht="56.25">
      <c r="B27" s="9" t="s">
        <v>15</v>
      </c>
      <c r="C27" s="10" t="s">
        <v>32</v>
      </c>
      <c r="D27" s="11" t="s">
        <v>36</v>
      </c>
      <c r="E27" s="11" t="s">
        <v>16</v>
      </c>
      <c r="F27" s="12">
        <f>10</f>
        <v>10</v>
      </c>
    </row>
    <row r="28" spans="2:6" s="1" customFormat="1" ht="22.5">
      <c r="B28" s="9" t="s">
        <v>17</v>
      </c>
      <c r="C28" s="10" t="s">
        <v>32</v>
      </c>
      <c r="D28" s="11" t="s">
        <v>36</v>
      </c>
      <c r="E28" s="11" t="s">
        <v>18</v>
      </c>
      <c r="F28" s="12">
        <f>10</f>
        <v>10</v>
      </c>
    </row>
    <row r="29" spans="2:6" s="1" customFormat="1" ht="22.5">
      <c r="B29" s="9" t="s">
        <v>23</v>
      </c>
      <c r="C29" s="10" t="s">
        <v>32</v>
      </c>
      <c r="D29" s="11" t="s">
        <v>36</v>
      </c>
      <c r="E29" s="11" t="s">
        <v>24</v>
      </c>
      <c r="F29" s="12">
        <f>40</f>
        <v>40</v>
      </c>
    </row>
    <row r="30" spans="2:6" s="1" customFormat="1" ht="24.75" customHeight="1">
      <c r="B30" s="9" t="s">
        <v>25</v>
      </c>
      <c r="C30" s="10" t="s">
        <v>32</v>
      </c>
      <c r="D30" s="11" t="s">
        <v>36</v>
      </c>
      <c r="E30" s="11" t="s">
        <v>26</v>
      </c>
      <c r="F30" s="12">
        <f>40</f>
        <v>40</v>
      </c>
    </row>
    <row r="31" spans="2:6" s="1" customFormat="1" ht="33.75">
      <c r="B31" s="9" t="s">
        <v>37</v>
      </c>
      <c r="C31" s="10" t="s">
        <v>38</v>
      </c>
      <c r="D31" s="11" t="s">
        <v>0</v>
      </c>
      <c r="E31" s="11" t="s">
        <v>0</v>
      </c>
      <c r="F31" s="12">
        <f>183.48</f>
        <v>183.48</v>
      </c>
    </row>
    <row r="32" spans="2:6" s="1" customFormat="1" ht="12.75" customHeight="1">
      <c r="B32" s="9" t="s">
        <v>11</v>
      </c>
      <c r="C32" s="10" t="s">
        <v>38</v>
      </c>
      <c r="D32" s="11" t="s">
        <v>12</v>
      </c>
      <c r="E32" s="11" t="s">
        <v>0</v>
      </c>
      <c r="F32" s="12">
        <f>183.48</f>
        <v>183.48</v>
      </c>
    </row>
    <row r="33" spans="2:6" s="1" customFormat="1" ht="56.25">
      <c r="B33" s="9" t="s">
        <v>39</v>
      </c>
      <c r="C33" s="10" t="s">
        <v>38</v>
      </c>
      <c r="D33" s="11" t="s">
        <v>40</v>
      </c>
      <c r="E33" s="11" t="s">
        <v>0</v>
      </c>
      <c r="F33" s="12">
        <f>183.48</f>
        <v>183.48</v>
      </c>
    </row>
    <row r="34" spans="2:6" s="1" customFormat="1" ht="14.25" customHeight="1">
      <c r="B34" s="9" t="s">
        <v>41</v>
      </c>
      <c r="C34" s="10" t="s">
        <v>38</v>
      </c>
      <c r="D34" s="11" t="s">
        <v>40</v>
      </c>
      <c r="E34" s="11" t="s">
        <v>42</v>
      </c>
      <c r="F34" s="12">
        <f>183.48</f>
        <v>183.48</v>
      </c>
    </row>
    <row r="35" spans="2:6" s="1" customFormat="1" ht="14.25" customHeight="1">
      <c r="B35" s="9" t="s">
        <v>43</v>
      </c>
      <c r="C35" s="10" t="s">
        <v>38</v>
      </c>
      <c r="D35" s="11" t="s">
        <v>40</v>
      </c>
      <c r="E35" s="11" t="s">
        <v>44</v>
      </c>
      <c r="F35" s="12">
        <f>183.48</f>
        <v>183.48</v>
      </c>
    </row>
    <row r="36" spans="2:6" s="1" customFormat="1" ht="12.75">
      <c r="B36" s="9" t="s">
        <v>45</v>
      </c>
      <c r="C36" s="10" t="s">
        <v>46</v>
      </c>
      <c r="D36" s="11" t="s">
        <v>0</v>
      </c>
      <c r="E36" s="11" t="s">
        <v>0</v>
      </c>
      <c r="F36" s="12">
        <f>100</f>
        <v>100</v>
      </c>
    </row>
    <row r="37" spans="2:6" s="1" customFormat="1" ht="14.25" customHeight="1">
      <c r="B37" s="9" t="s">
        <v>11</v>
      </c>
      <c r="C37" s="10" t="s">
        <v>46</v>
      </c>
      <c r="D37" s="11" t="s">
        <v>12</v>
      </c>
      <c r="E37" s="11" t="s">
        <v>0</v>
      </c>
      <c r="F37" s="12">
        <f>100</f>
        <v>100</v>
      </c>
    </row>
    <row r="38" spans="2:6" s="1" customFormat="1" ht="14.25" customHeight="1">
      <c r="B38" s="9" t="s">
        <v>47</v>
      </c>
      <c r="C38" s="10" t="s">
        <v>46</v>
      </c>
      <c r="D38" s="11" t="s">
        <v>48</v>
      </c>
      <c r="E38" s="11" t="s">
        <v>0</v>
      </c>
      <c r="F38" s="12">
        <f>100</f>
        <v>100</v>
      </c>
    </row>
    <row r="39" spans="2:6" s="1" customFormat="1" ht="13.5" customHeight="1">
      <c r="B39" s="9" t="s">
        <v>27</v>
      </c>
      <c r="C39" s="10" t="s">
        <v>46</v>
      </c>
      <c r="D39" s="11" t="s">
        <v>48</v>
      </c>
      <c r="E39" s="11" t="s">
        <v>28</v>
      </c>
      <c r="F39" s="12">
        <f>100</f>
        <v>100</v>
      </c>
    </row>
    <row r="40" spans="2:6" s="1" customFormat="1" ht="13.5" customHeight="1">
      <c r="B40" s="9" t="s">
        <v>49</v>
      </c>
      <c r="C40" s="10" t="s">
        <v>46</v>
      </c>
      <c r="D40" s="11" t="s">
        <v>48</v>
      </c>
      <c r="E40" s="11" t="s">
        <v>50</v>
      </c>
      <c r="F40" s="12">
        <f>100</f>
        <v>100</v>
      </c>
    </row>
    <row r="41" spans="2:6" s="1" customFormat="1" ht="12.75">
      <c r="B41" s="9" t="s">
        <v>51</v>
      </c>
      <c r="C41" s="10" t="s">
        <v>52</v>
      </c>
      <c r="D41" s="11" t="s">
        <v>0</v>
      </c>
      <c r="E41" s="11" t="s">
        <v>0</v>
      </c>
      <c r="F41" s="12">
        <f>3881.19</f>
        <v>3881.19</v>
      </c>
    </row>
    <row r="42" spans="2:6" s="1" customFormat="1" ht="36.75" customHeight="1">
      <c r="B42" s="9" t="s">
        <v>134</v>
      </c>
      <c r="C42" s="10" t="s">
        <v>52</v>
      </c>
      <c r="D42" s="11" t="s">
        <v>53</v>
      </c>
      <c r="E42" s="11" t="s">
        <v>0</v>
      </c>
      <c r="F42" s="12">
        <f>100</f>
        <v>100</v>
      </c>
    </row>
    <row r="43" spans="2:6" s="1" customFormat="1" ht="13.5" customHeight="1">
      <c r="B43" s="9" t="s">
        <v>135</v>
      </c>
      <c r="C43" s="10" t="s">
        <v>52</v>
      </c>
      <c r="D43" s="11" t="s">
        <v>54</v>
      </c>
      <c r="E43" s="11" t="s">
        <v>0</v>
      </c>
      <c r="F43" s="12">
        <f>100</f>
        <v>100</v>
      </c>
    </row>
    <row r="44" spans="2:6" s="1" customFormat="1" ht="22.5">
      <c r="B44" s="9" t="s">
        <v>23</v>
      </c>
      <c r="C44" s="10" t="s">
        <v>52</v>
      </c>
      <c r="D44" s="11" t="s">
        <v>54</v>
      </c>
      <c r="E44" s="11" t="s">
        <v>24</v>
      </c>
      <c r="F44" s="12">
        <f>100</f>
        <v>100</v>
      </c>
    </row>
    <row r="45" spans="2:6" s="1" customFormat="1" ht="24.75" customHeight="1">
      <c r="B45" s="9" t="s">
        <v>25</v>
      </c>
      <c r="C45" s="10" t="s">
        <v>52</v>
      </c>
      <c r="D45" s="11" t="s">
        <v>54</v>
      </c>
      <c r="E45" s="11" t="s">
        <v>26</v>
      </c>
      <c r="F45" s="12">
        <f>100</f>
        <v>100</v>
      </c>
    </row>
    <row r="46" spans="2:6" s="1" customFormat="1" ht="14.25" customHeight="1">
      <c r="B46" s="9" t="s">
        <v>11</v>
      </c>
      <c r="C46" s="10" t="s">
        <v>52</v>
      </c>
      <c r="D46" s="11" t="s">
        <v>12</v>
      </c>
      <c r="E46" s="11" t="s">
        <v>0</v>
      </c>
      <c r="F46" s="12">
        <f>1716</f>
        <v>1716</v>
      </c>
    </row>
    <row r="47" spans="2:6" s="1" customFormat="1" ht="14.25" customHeight="1">
      <c r="B47" s="9" t="s">
        <v>55</v>
      </c>
      <c r="C47" s="10" t="s">
        <v>52</v>
      </c>
      <c r="D47" s="11" t="s">
        <v>56</v>
      </c>
      <c r="E47" s="11" t="s">
        <v>0</v>
      </c>
      <c r="F47" s="12">
        <f>1716</f>
        <v>1716</v>
      </c>
    </row>
    <row r="48" spans="2:6" s="1" customFormat="1" ht="22.5">
      <c r="B48" s="9" t="s">
        <v>23</v>
      </c>
      <c r="C48" s="10" t="s">
        <v>52</v>
      </c>
      <c r="D48" s="11" t="s">
        <v>56</v>
      </c>
      <c r="E48" s="11" t="s">
        <v>24</v>
      </c>
      <c r="F48" s="12">
        <f>1616</f>
        <v>1616</v>
      </c>
    </row>
    <row r="49" spans="2:6" s="1" customFormat="1" ht="24.75" customHeight="1">
      <c r="B49" s="9" t="s">
        <v>25</v>
      </c>
      <c r="C49" s="10" t="s">
        <v>52</v>
      </c>
      <c r="D49" s="11" t="s">
        <v>56</v>
      </c>
      <c r="E49" s="11" t="s">
        <v>26</v>
      </c>
      <c r="F49" s="12">
        <f>1616</f>
        <v>1616</v>
      </c>
    </row>
    <row r="50" spans="2:6" s="1" customFormat="1" ht="12.75" customHeight="1">
      <c r="B50" s="9" t="s">
        <v>27</v>
      </c>
      <c r="C50" s="10" t="s">
        <v>52</v>
      </c>
      <c r="D50" s="11" t="s">
        <v>56</v>
      </c>
      <c r="E50" s="11" t="s">
        <v>28</v>
      </c>
      <c r="F50" s="12">
        <f>100</f>
        <v>100</v>
      </c>
    </row>
    <row r="51" spans="2:6" s="1" customFormat="1" ht="13.5" customHeight="1">
      <c r="B51" s="9" t="s">
        <v>29</v>
      </c>
      <c r="C51" s="10" t="s">
        <v>52</v>
      </c>
      <c r="D51" s="11" t="s">
        <v>56</v>
      </c>
      <c r="E51" s="11" t="s">
        <v>30</v>
      </c>
      <c r="F51" s="12">
        <f>100</f>
        <v>100</v>
      </c>
    </row>
    <row r="52" spans="2:6" s="1" customFormat="1" ht="33.75">
      <c r="B52" s="9" t="s">
        <v>130</v>
      </c>
      <c r="C52" s="10" t="s">
        <v>52</v>
      </c>
      <c r="D52" s="11" t="s">
        <v>33</v>
      </c>
      <c r="E52" s="11" t="s">
        <v>0</v>
      </c>
      <c r="F52" s="12">
        <f>2065.19</f>
        <v>2065.19</v>
      </c>
    </row>
    <row r="53" spans="2:6" s="1" customFormat="1" ht="22.5">
      <c r="B53" s="9" t="s">
        <v>133</v>
      </c>
      <c r="C53" s="10" t="s">
        <v>52</v>
      </c>
      <c r="D53" s="11" t="s">
        <v>36</v>
      </c>
      <c r="E53" s="11" t="s">
        <v>0</v>
      </c>
      <c r="F53" s="12">
        <f>2065.19</f>
        <v>2065.19</v>
      </c>
    </row>
    <row r="54" spans="2:6" s="1" customFormat="1" ht="56.25">
      <c r="B54" s="9" t="s">
        <v>15</v>
      </c>
      <c r="C54" s="10" t="s">
        <v>52</v>
      </c>
      <c r="D54" s="11" t="s">
        <v>36</v>
      </c>
      <c r="E54" s="11" t="s">
        <v>16</v>
      </c>
      <c r="F54" s="12">
        <f>450</f>
        <v>450</v>
      </c>
    </row>
    <row r="55" spans="2:6" s="1" customFormat="1" ht="22.5">
      <c r="B55" s="9" t="s">
        <v>17</v>
      </c>
      <c r="C55" s="10" t="s">
        <v>52</v>
      </c>
      <c r="D55" s="11" t="s">
        <v>36</v>
      </c>
      <c r="E55" s="11" t="s">
        <v>18</v>
      </c>
      <c r="F55" s="12">
        <f>450</f>
        <v>450</v>
      </c>
    </row>
    <row r="56" spans="2:6" s="1" customFormat="1" ht="22.5">
      <c r="B56" s="9" t="s">
        <v>23</v>
      </c>
      <c r="C56" s="10" t="s">
        <v>52</v>
      </c>
      <c r="D56" s="11" t="s">
        <v>36</v>
      </c>
      <c r="E56" s="11" t="s">
        <v>24</v>
      </c>
      <c r="F56" s="12">
        <f>1615.19</f>
        <v>1615.19</v>
      </c>
    </row>
    <row r="57" spans="2:6" s="1" customFormat="1" ht="25.5" customHeight="1">
      <c r="B57" s="9" t="s">
        <v>25</v>
      </c>
      <c r="C57" s="10" t="s">
        <v>52</v>
      </c>
      <c r="D57" s="11" t="s">
        <v>36</v>
      </c>
      <c r="E57" s="11" t="s">
        <v>26</v>
      </c>
      <c r="F57" s="12">
        <f>1615.19</f>
        <v>1615.19</v>
      </c>
    </row>
    <row r="58" spans="2:6" s="1" customFormat="1" ht="12.75">
      <c r="B58" s="9" t="s">
        <v>57</v>
      </c>
      <c r="C58" s="10" t="s">
        <v>58</v>
      </c>
      <c r="D58" s="11" t="s">
        <v>0</v>
      </c>
      <c r="E58" s="11" t="s">
        <v>0</v>
      </c>
      <c r="F58" s="12">
        <f>435.5</f>
        <v>435.5</v>
      </c>
    </row>
    <row r="59" spans="2:6" s="1" customFormat="1" ht="12.75">
      <c r="B59" s="9" t="s">
        <v>59</v>
      </c>
      <c r="C59" s="10" t="s">
        <v>60</v>
      </c>
      <c r="D59" s="11" t="s">
        <v>0</v>
      </c>
      <c r="E59" s="11" t="s">
        <v>0</v>
      </c>
      <c r="F59" s="12">
        <f>435.5</f>
        <v>435.5</v>
      </c>
    </row>
    <row r="60" spans="2:6" s="1" customFormat="1" ht="13.5" customHeight="1">
      <c r="B60" s="9" t="s">
        <v>11</v>
      </c>
      <c r="C60" s="10" t="s">
        <v>60</v>
      </c>
      <c r="D60" s="11" t="s">
        <v>12</v>
      </c>
      <c r="E60" s="11" t="s">
        <v>0</v>
      </c>
      <c r="F60" s="12">
        <f>435.5</f>
        <v>435.5</v>
      </c>
    </row>
    <row r="61" spans="2:6" s="1" customFormat="1" ht="33.75">
      <c r="B61" s="9" t="s">
        <v>61</v>
      </c>
      <c r="C61" s="10" t="s">
        <v>60</v>
      </c>
      <c r="D61" s="11" t="s">
        <v>62</v>
      </c>
      <c r="E61" s="11" t="s">
        <v>0</v>
      </c>
      <c r="F61" s="12">
        <f>435.5</f>
        <v>435.5</v>
      </c>
    </row>
    <row r="62" spans="2:6" s="1" customFormat="1" ht="56.25">
      <c r="B62" s="9" t="s">
        <v>15</v>
      </c>
      <c r="C62" s="10" t="s">
        <v>60</v>
      </c>
      <c r="D62" s="11" t="s">
        <v>62</v>
      </c>
      <c r="E62" s="11" t="s">
        <v>16</v>
      </c>
      <c r="F62" s="12">
        <f>432.7</f>
        <v>432.7</v>
      </c>
    </row>
    <row r="63" spans="2:6" s="1" customFormat="1" ht="22.5">
      <c r="B63" s="9" t="s">
        <v>17</v>
      </c>
      <c r="C63" s="10" t="s">
        <v>60</v>
      </c>
      <c r="D63" s="11" t="s">
        <v>62</v>
      </c>
      <c r="E63" s="11" t="s">
        <v>18</v>
      </c>
      <c r="F63" s="12">
        <f>432.7</f>
        <v>432.7</v>
      </c>
    </row>
    <row r="64" spans="2:6" s="1" customFormat="1" ht="22.5">
      <c r="B64" s="9" t="s">
        <v>23</v>
      </c>
      <c r="C64" s="10" t="s">
        <v>60</v>
      </c>
      <c r="D64" s="11" t="s">
        <v>62</v>
      </c>
      <c r="E64" s="11" t="s">
        <v>24</v>
      </c>
      <c r="F64" s="12">
        <f>2.8</f>
        <v>2.8</v>
      </c>
    </row>
    <row r="65" spans="2:6" s="1" customFormat="1" ht="25.5" customHeight="1">
      <c r="B65" s="9" t="s">
        <v>25</v>
      </c>
      <c r="C65" s="10" t="s">
        <v>60</v>
      </c>
      <c r="D65" s="11" t="s">
        <v>62</v>
      </c>
      <c r="E65" s="11" t="s">
        <v>26</v>
      </c>
      <c r="F65" s="12">
        <f>2.8</f>
        <v>2.8</v>
      </c>
    </row>
    <row r="66" spans="2:6" s="1" customFormat="1" ht="22.5">
      <c r="B66" s="9" t="s">
        <v>63</v>
      </c>
      <c r="C66" s="10" t="s">
        <v>64</v>
      </c>
      <c r="D66" s="11" t="s">
        <v>0</v>
      </c>
      <c r="E66" s="11" t="s">
        <v>0</v>
      </c>
      <c r="F66" s="12">
        <f>718.01</f>
        <v>718.01</v>
      </c>
    </row>
    <row r="67" spans="2:6" s="1" customFormat="1" ht="12.75">
      <c r="B67" s="9" t="s">
        <v>65</v>
      </c>
      <c r="C67" s="10" t="s">
        <v>66</v>
      </c>
      <c r="D67" s="11" t="s">
        <v>0</v>
      </c>
      <c r="E67" s="11" t="s">
        <v>0</v>
      </c>
      <c r="F67" s="12">
        <f>39.3</f>
        <v>39.3</v>
      </c>
    </row>
    <row r="68" spans="2:6" s="1" customFormat="1" ht="13.5" customHeight="1">
      <c r="B68" s="9" t="s">
        <v>11</v>
      </c>
      <c r="C68" s="10" t="s">
        <v>66</v>
      </c>
      <c r="D68" s="11" t="s">
        <v>12</v>
      </c>
      <c r="E68" s="11" t="s">
        <v>0</v>
      </c>
      <c r="F68" s="12">
        <f>39.3</f>
        <v>39.3</v>
      </c>
    </row>
    <row r="69" spans="2:6" s="1" customFormat="1" ht="67.5">
      <c r="B69" s="9" t="s">
        <v>67</v>
      </c>
      <c r="C69" s="10" t="s">
        <v>66</v>
      </c>
      <c r="D69" s="11" t="s">
        <v>136</v>
      </c>
      <c r="E69" s="11" t="s">
        <v>0</v>
      </c>
      <c r="F69" s="12">
        <f>39.3</f>
        <v>39.3</v>
      </c>
    </row>
    <row r="70" spans="2:6" s="1" customFormat="1" ht="56.25">
      <c r="B70" s="9" t="s">
        <v>15</v>
      </c>
      <c r="C70" s="10" t="s">
        <v>66</v>
      </c>
      <c r="D70" s="11" t="s">
        <v>136</v>
      </c>
      <c r="E70" s="11" t="s">
        <v>16</v>
      </c>
      <c r="F70" s="12">
        <f>39.3</f>
        <v>39.3</v>
      </c>
    </row>
    <row r="71" spans="2:6" s="1" customFormat="1" ht="22.5">
      <c r="B71" s="9" t="s">
        <v>17</v>
      </c>
      <c r="C71" s="10" t="s">
        <v>66</v>
      </c>
      <c r="D71" s="11" t="s">
        <v>136</v>
      </c>
      <c r="E71" s="11" t="s">
        <v>18</v>
      </c>
      <c r="F71" s="12">
        <f>39.3</f>
        <v>39.3</v>
      </c>
    </row>
    <row r="72" spans="2:6" s="1" customFormat="1" ht="33.75">
      <c r="B72" s="9" t="s">
        <v>68</v>
      </c>
      <c r="C72" s="10" t="s">
        <v>69</v>
      </c>
      <c r="D72" s="11" t="s">
        <v>0</v>
      </c>
      <c r="E72" s="11" t="s">
        <v>0</v>
      </c>
      <c r="F72" s="12">
        <f>624.61</f>
        <v>624.61</v>
      </c>
    </row>
    <row r="73" spans="2:6" s="1" customFormat="1" ht="14.25" customHeight="1">
      <c r="B73" s="9" t="s">
        <v>137</v>
      </c>
      <c r="C73" s="10" t="s">
        <v>69</v>
      </c>
      <c r="D73" s="11" t="s">
        <v>138</v>
      </c>
      <c r="E73" s="11" t="s">
        <v>0</v>
      </c>
      <c r="F73" s="12">
        <f>92.44</f>
        <v>92.44</v>
      </c>
    </row>
    <row r="74" spans="2:6" s="1" customFormat="1" ht="14.25" customHeight="1">
      <c r="B74" s="9" t="s">
        <v>55</v>
      </c>
      <c r="C74" s="10" t="s">
        <v>69</v>
      </c>
      <c r="D74" s="11" t="s">
        <v>139</v>
      </c>
      <c r="E74" s="11" t="s">
        <v>0</v>
      </c>
      <c r="F74" s="12">
        <f>92.44</f>
        <v>92.44</v>
      </c>
    </row>
    <row r="75" spans="2:6" s="1" customFormat="1" ht="22.5">
      <c r="B75" s="9" t="s">
        <v>23</v>
      </c>
      <c r="C75" s="10" t="s">
        <v>69</v>
      </c>
      <c r="D75" s="11" t="s">
        <v>139</v>
      </c>
      <c r="E75" s="11" t="s">
        <v>24</v>
      </c>
      <c r="F75" s="12">
        <f>92.44</f>
        <v>92.44</v>
      </c>
    </row>
    <row r="76" spans="2:6" s="1" customFormat="1" ht="25.5" customHeight="1">
      <c r="B76" s="9" t="s">
        <v>25</v>
      </c>
      <c r="C76" s="10" t="s">
        <v>69</v>
      </c>
      <c r="D76" s="11" t="s">
        <v>139</v>
      </c>
      <c r="E76" s="11" t="s">
        <v>26</v>
      </c>
      <c r="F76" s="12">
        <f>92.44</f>
        <v>92.44</v>
      </c>
    </row>
    <row r="77" spans="2:6" s="1" customFormat="1" ht="22.5">
      <c r="B77" s="9" t="s">
        <v>140</v>
      </c>
      <c r="C77" s="10" t="s">
        <v>69</v>
      </c>
      <c r="D77" s="11" t="s">
        <v>141</v>
      </c>
      <c r="E77" s="11" t="s">
        <v>0</v>
      </c>
      <c r="F77" s="12">
        <f>386</f>
        <v>386</v>
      </c>
    </row>
    <row r="78" spans="2:6" s="1" customFormat="1" ht="14.25" customHeight="1">
      <c r="B78" s="9" t="s">
        <v>55</v>
      </c>
      <c r="C78" s="10" t="s">
        <v>69</v>
      </c>
      <c r="D78" s="11" t="s">
        <v>142</v>
      </c>
      <c r="E78" s="11" t="s">
        <v>0</v>
      </c>
      <c r="F78" s="12">
        <f>386</f>
        <v>386</v>
      </c>
    </row>
    <row r="79" spans="2:6" s="1" customFormat="1" ht="22.5">
      <c r="B79" s="9" t="s">
        <v>23</v>
      </c>
      <c r="C79" s="10" t="s">
        <v>69</v>
      </c>
      <c r="D79" s="11" t="s">
        <v>142</v>
      </c>
      <c r="E79" s="11" t="s">
        <v>24</v>
      </c>
      <c r="F79" s="12">
        <f>386</f>
        <v>386</v>
      </c>
    </row>
    <row r="80" spans="2:6" s="1" customFormat="1" ht="24.75" customHeight="1">
      <c r="B80" s="9" t="s">
        <v>25</v>
      </c>
      <c r="C80" s="10" t="s">
        <v>69</v>
      </c>
      <c r="D80" s="11" t="s">
        <v>142</v>
      </c>
      <c r="E80" s="11" t="s">
        <v>26</v>
      </c>
      <c r="F80" s="12">
        <f>386</f>
        <v>386</v>
      </c>
    </row>
    <row r="81" spans="2:6" s="1" customFormat="1" ht="22.5">
      <c r="B81" s="9" t="s">
        <v>143</v>
      </c>
      <c r="C81" s="10" t="s">
        <v>69</v>
      </c>
      <c r="D81" s="11" t="s">
        <v>144</v>
      </c>
      <c r="E81" s="11" t="s">
        <v>0</v>
      </c>
      <c r="F81" s="12">
        <f>10</f>
        <v>10</v>
      </c>
    </row>
    <row r="82" spans="2:6" s="1" customFormat="1" ht="13.5" customHeight="1">
      <c r="B82" s="9" t="s">
        <v>55</v>
      </c>
      <c r="C82" s="10" t="s">
        <v>69</v>
      </c>
      <c r="D82" s="11" t="s">
        <v>145</v>
      </c>
      <c r="E82" s="11" t="s">
        <v>0</v>
      </c>
      <c r="F82" s="12">
        <f>10</f>
        <v>10</v>
      </c>
    </row>
    <row r="83" spans="2:6" s="1" customFormat="1" ht="22.5">
      <c r="B83" s="9" t="s">
        <v>23</v>
      </c>
      <c r="C83" s="10" t="s">
        <v>69</v>
      </c>
      <c r="D83" s="11" t="s">
        <v>145</v>
      </c>
      <c r="E83" s="11" t="s">
        <v>24</v>
      </c>
      <c r="F83" s="12">
        <f>10</f>
        <v>10</v>
      </c>
    </row>
    <row r="84" spans="2:6" s="1" customFormat="1" ht="25.5" customHeight="1">
      <c r="B84" s="9" t="s">
        <v>25</v>
      </c>
      <c r="C84" s="10" t="s">
        <v>69</v>
      </c>
      <c r="D84" s="11" t="s">
        <v>145</v>
      </c>
      <c r="E84" s="11" t="s">
        <v>26</v>
      </c>
      <c r="F84" s="12">
        <f>10</f>
        <v>10</v>
      </c>
    </row>
    <row r="85" spans="2:6" s="1" customFormat="1" ht="33.75">
      <c r="B85" s="9" t="s">
        <v>146</v>
      </c>
      <c r="C85" s="10" t="s">
        <v>69</v>
      </c>
      <c r="D85" s="11" t="s">
        <v>147</v>
      </c>
      <c r="E85" s="11" t="s">
        <v>0</v>
      </c>
      <c r="F85" s="12">
        <f>55.56</f>
        <v>55.56</v>
      </c>
    </row>
    <row r="86" spans="2:6" s="1" customFormat="1" ht="25.5" customHeight="1">
      <c r="B86" s="9" t="s">
        <v>148</v>
      </c>
      <c r="C86" s="10" t="s">
        <v>69</v>
      </c>
      <c r="D86" s="11" t="s">
        <v>149</v>
      </c>
      <c r="E86" s="11" t="s">
        <v>0</v>
      </c>
      <c r="F86" s="12">
        <f>50</f>
        <v>50</v>
      </c>
    </row>
    <row r="87" spans="2:6" s="1" customFormat="1" ht="22.5">
      <c r="B87" s="9" t="s">
        <v>23</v>
      </c>
      <c r="C87" s="10" t="s">
        <v>69</v>
      </c>
      <c r="D87" s="11" t="s">
        <v>149</v>
      </c>
      <c r="E87" s="11" t="s">
        <v>24</v>
      </c>
      <c r="F87" s="12">
        <f>50</f>
        <v>50</v>
      </c>
    </row>
    <row r="88" spans="2:6" s="1" customFormat="1" ht="25.5" customHeight="1">
      <c r="B88" s="9" t="s">
        <v>25</v>
      </c>
      <c r="C88" s="10" t="s">
        <v>69</v>
      </c>
      <c r="D88" s="11" t="s">
        <v>149</v>
      </c>
      <c r="E88" s="11" t="s">
        <v>26</v>
      </c>
      <c r="F88" s="12">
        <f>50</f>
        <v>50</v>
      </c>
    </row>
    <row r="89" spans="2:6" s="1" customFormat="1" ht="22.5">
      <c r="B89" s="9" t="s">
        <v>150</v>
      </c>
      <c r="C89" s="10" t="s">
        <v>69</v>
      </c>
      <c r="D89" s="11" t="s">
        <v>151</v>
      </c>
      <c r="E89" s="11" t="s">
        <v>0</v>
      </c>
      <c r="F89" s="12">
        <f>5.56</f>
        <v>5.56</v>
      </c>
    </row>
    <row r="90" spans="2:6" s="1" customFormat="1" ht="22.5">
      <c r="B90" s="9" t="s">
        <v>23</v>
      </c>
      <c r="C90" s="10" t="s">
        <v>69</v>
      </c>
      <c r="D90" s="11" t="s">
        <v>151</v>
      </c>
      <c r="E90" s="11" t="s">
        <v>24</v>
      </c>
      <c r="F90" s="12">
        <f>5.56</f>
        <v>5.56</v>
      </c>
    </row>
    <row r="91" spans="2:6" s="1" customFormat="1" ht="24" customHeight="1">
      <c r="B91" s="9" t="s">
        <v>25</v>
      </c>
      <c r="C91" s="10" t="s">
        <v>69</v>
      </c>
      <c r="D91" s="11" t="s">
        <v>151</v>
      </c>
      <c r="E91" s="11" t="s">
        <v>26</v>
      </c>
      <c r="F91" s="12">
        <f>5.56</f>
        <v>5.56</v>
      </c>
    </row>
    <row r="92" spans="2:6" s="1" customFormat="1" ht="13.5" customHeight="1">
      <c r="B92" s="9" t="s">
        <v>11</v>
      </c>
      <c r="C92" s="10" t="s">
        <v>69</v>
      </c>
      <c r="D92" s="11" t="s">
        <v>12</v>
      </c>
      <c r="E92" s="11" t="s">
        <v>0</v>
      </c>
      <c r="F92" s="12">
        <f>80.61</f>
        <v>80.61</v>
      </c>
    </row>
    <row r="93" spans="2:6" s="1" customFormat="1" ht="14.25" customHeight="1">
      <c r="B93" s="9" t="s">
        <v>55</v>
      </c>
      <c r="C93" s="10" t="s">
        <v>69</v>
      </c>
      <c r="D93" s="11" t="s">
        <v>56</v>
      </c>
      <c r="E93" s="11" t="s">
        <v>0</v>
      </c>
      <c r="F93" s="12">
        <f>80.61</f>
        <v>80.61</v>
      </c>
    </row>
    <row r="94" spans="2:6" s="1" customFormat="1" ht="22.5">
      <c r="B94" s="9" t="s">
        <v>23</v>
      </c>
      <c r="C94" s="10" t="s">
        <v>69</v>
      </c>
      <c r="D94" s="11" t="s">
        <v>56</v>
      </c>
      <c r="E94" s="11" t="s">
        <v>24</v>
      </c>
      <c r="F94" s="12">
        <f>80.61</f>
        <v>80.61</v>
      </c>
    </row>
    <row r="95" spans="2:6" s="1" customFormat="1" ht="25.5" customHeight="1">
      <c r="B95" s="9" t="s">
        <v>25</v>
      </c>
      <c r="C95" s="10" t="s">
        <v>69</v>
      </c>
      <c r="D95" s="11" t="s">
        <v>56</v>
      </c>
      <c r="E95" s="11" t="s">
        <v>26</v>
      </c>
      <c r="F95" s="12">
        <f>80.61</f>
        <v>80.61</v>
      </c>
    </row>
    <row r="96" spans="2:6" s="1" customFormat="1" ht="22.5">
      <c r="B96" s="9" t="s">
        <v>70</v>
      </c>
      <c r="C96" s="10" t="s">
        <v>71</v>
      </c>
      <c r="D96" s="11" t="s">
        <v>0</v>
      </c>
      <c r="E96" s="11" t="s">
        <v>0</v>
      </c>
      <c r="F96" s="12">
        <f>54.1</f>
        <v>54.1</v>
      </c>
    </row>
    <row r="97" spans="2:6" s="1" customFormat="1" ht="33.75">
      <c r="B97" s="9" t="s">
        <v>152</v>
      </c>
      <c r="C97" s="10" t="s">
        <v>71</v>
      </c>
      <c r="D97" s="11" t="s">
        <v>153</v>
      </c>
      <c r="E97" s="11" t="s">
        <v>0</v>
      </c>
      <c r="F97" s="12">
        <f>54.1</f>
        <v>54.1</v>
      </c>
    </row>
    <row r="98" spans="2:6" s="1" customFormat="1" ht="22.5">
      <c r="B98" s="9" t="s">
        <v>72</v>
      </c>
      <c r="C98" s="10" t="s">
        <v>71</v>
      </c>
      <c r="D98" s="11" t="s">
        <v>154</v>
      </c>
      <c r="E98" s="11" t="s">
        <v>0</v>
      </c>
      <c r="F98" s="12">
        <f>16</f>
        <v>16</v>
      </c>
    </row>
    <row r="99" spans="2:6" s="1" customFormat="1" ht="56.25">
      <c r="B99" s="9" t="s">
        <v>15</v>
      </c>
      <c r="C99" s="10" t="s">
        <v>71</v>
      </c>
      <c r="D99" s="11" t="s">
        <v>154</v>
      </c>
      <c r="E99" s="11" t="s">
        <v>16</v>
      </c>
      <c r="F99" s="12">
        <f>16</f>
        <v>16</v>
      </c>
    </row>
    <row r="100" spans="2:6" s="1" customFormat="1" ht="22.5">
      <c r="B100" s="9" t="s">
        <v>17</v>
      </c>
      <c r="C100" s="10" t="s">
        <v>71</v>
      </c>
      <c r="D100" s="11" t="s">
        <v>154</v>
      </c>
      <c r="E100" s="11" t="s">
        <v>18</v>
      </c>
      <c r="F100" s="12">
        <f>16</f>
        <v>16</v>
      </c>
    </row>
    <row r="101" spans="2:6" s="1" customFormat="1" ht="12.75" customHeight="1">
      <c r="B101" s="9" t="s">
        <v>55</v>
      </c>
      <c r="C101" s="10" t="s">
        <v>71</v>
      </c>
      <c r="D101" s="11" t="s">
        <v>155</v>
      </c>
      <c r="E101" s="11" t="s">
        <v>0</v>
      </c>
      <c r="F101" s="12">
        <f>31.2</f>
        <v>31.2</v>
      </c>
    </row>
    <row r="102" spans="2:6" s="1" customFormat="1" ht="56.25">
      <c r="B102" s="9" t="s">
        <v>15</v>
      </c>
      <c r="C102" s="10" t="s">
        <v>71</v>
      </c>
      <c r="D102" s="11" t="s">
        <v>155</v>
      </c>
      <c r="E102" s="11" t="s">
        <v>16</v>
      </c>
      <c r="F102" s="12">
        <f>27.2</f>
        <v>27.2</v>
      </c>
    </row>
    <row r="103" spans="2:6" s="1" customFormat="1" ht="22.5">
      <c r="B103" s="9" t="s">
        <v>17</v>
      </c>
      <c r="C103" s="10" t="s">
        <v>71</v>
      </c>
      <c r="D103" s="11" t="s">
        <v>155</v>
      </c>
      <c r="E103" s="11" t="s">
        <v>18</v>
      </c>
      <c r="F103" s="12">
        <f>27.2</f>
        <v>27.2</v>
      </c>
    </row>
    <row r="104" spans="2:6" s="1" customFormat="1" ht="22.5">
      <c r="B104" s="9" t="s">
        <v>23</v>
      </c>
      <c r="C104" s="10" t="s">
        <v>71</v>
      </c>
      <c r="D104" s="11" t="s">
        <v>155</v>
      </c>
      <c r="E104" s="11" t="s">
        <v>24</v>
      </c>
      <c r="F104" s="12">
        <f>4</f>
        <v>4</v>
      </c>
    </row>
    <row r="105" spans="2:6" s="1" customFormat="1" ht="25.5" customHeight="1">
      <c r="B105" s="9" t="s">
        <v>25</v>
      </c>
      <c r="C105" s="10" t="s">
        <v>71</v>
      </c>
      <c r="D105" s="11" t="s">
        <v>155</v>
      </c>
      <c r="E105" s="11" t="s">
        <v>26</v>
      </c>
      <c r="F105" s="12">
        <f>4</f>
        <v>4</v>
      </c>
    </row>
    <row r="106" spans="2:6" s="1" customFormat="1" ht="25.5" customHeight="1">
      <c r="B106" s="9" t="s">
        <v>73</v>
      </c>
      <c r="C106" s="10" t="s">
        <v>71</v>
      </c>
      <c r="D106" s="11" t="s">
        <v>156</v>
      </c>
      <c r="E106" s="11" t="s">
        <v>0</v>
      </c>
      <c r="F106" s="12">
        <f>6.9</f>
        <v>6.9</v>
      </c>
    </row>
    <row r="107" spans="2:6" s="1" customFormat="1" ht="56.25">
      <c r="B107" s="9" t="s">
        <v>15</v>
      </c>
      <c r="C107" s="10" t="s">
        <v>71</v>
      </c>
      <c r="D107" s="11" t="s">
        <v>156</v>
      </c>
      <c r="E107" s="11" t="s">
        <v>16</v>
      </c>
      <c r="F107" s="12">
        <f>6.9</f>
        <v>6.9</v>
      </c>
    </row>
    <row r="108" spans="2:6" s="1" customFormat="1" ht="22.5">
      <c r="B108" s="9" t="s">
        <v>17</v>
      </c>
      <c r="C108" s="10" t="s">
        <v>71</v>
      </c>
      <c r="D108" s="11" t="s">
        <v>156</v>
      </c>
      <c r="E108" s="11" t="s">
        <v>18</v>
      </c>
      <c r="F108" s="12">
        <f>6.9</f>
        <v>6.9</v>
      </c>
    </row>
    <row r="109" spans="2:6" s="1" customFormat="1" ht="12.75">
      <c r="B109" s="9" t="s">
        <v>74</v>
      </c>
      <c r="C109" s="10" t="s">
        <v>75</v>
      </c>
      <c r="D109" s="11" t="s">
        <v>0</v>
      </c>
      <c r="E109" s="11" t="s">
        <v>0</v>
      </c>
      <c r="F109" s="12">
        <f>8203.12</f>
        <v>8203.12</v>
      </c>
    </row>
    <row r="110" spans="2:6" s="1" customFormat="1" ht="12.75">
      <c r="B110" s="9" t="s">
        <v>76</v>
      </c>
      <c r="C110" s="10" t="s">
        <v>77</v>
      </c>
      <c r="D110" s="11" t="s">
        <v>0</v>
      </c>
      <c r="E110" s="11" t="s">
        <v>0</v>
      </c>
      <c r="F110" s="12">
        <f>5971.64</f>
        <v>5971.64</v>
      </c>
    </row>
    <row r="111" spans="2:6" s="1" customFormat="1" ht="22.5">
      <c r="B111" s="9" t="s">
        <v>157</v>
      </c>
      <c r="C111" s="10" t="s">
        <v>77</v>
      </c>
      <c r="D111" s="11" t="s">
        <v>158</v>
      </c>
      <c r="E111" s="11" t="s">
        <v>0</v>
      </c>
      <c r="F111" s="12">
        <f>1542.19</f>
        <v>1542.19</v>
      </c>
    </row>
    <row r="112" spans="2:6" s="1" customFormat="1" ht="14.25" customHeight="1">
      <c r="B112" s="9" t="s">
        <v>55</v>
      </c>
      <c r="C112" s="10" t="s">
        <v>77</v>
      </c>
      <c r="D112" s="11" t="s">
        <v>159</v>
      </c>
      <c r="E112" s="11" t="s">
        <v>0</v>
      </c>
      <c r="F112" s="12">
        <f>1542.19</f>
        <v>1542.19</v>
      </c>
    </row>
    <row r="113" spans="2:6" s="1" customFormat="1" ht="22.5">
      <c r="B113" s="9" t="s">
        <v>23</v>
      </c>
      <c r="C113" s="10" t="s">
        <v>77</v>
      </c>
      <c r="D113" s="11" t="s">
        <v>159</v>
      </c>
      <c r="E113" s="11" t="s">
        <v>24</v>
      </c>
      <c r="F113" s="12">
        <f>1542.19</f>
        <v>1542.19</v>
      </c>
    </row>
    <row r="114" spans="2:6" s="1" customFormat="1" ht="24" customHeight="1">
      <c r="B114" s="9" t="s">
        <v>25</v>
      </c>
      <c r="C114" s="10" t="s">
        <v>77</v>
      </c>
      <c r="D114" s="11" t="s">
        <v>159</v>
      </c>
      <c r="E114" s="11" t="s">
        <v>26</v>
      </c>
      <c r="F114" s="12">
        <f>1542.19</f>
        <v>1542.19</v>
      </c>
    </row>
    <row r="115" spans="2:6" s="1" customFormat="1" ht="13.5" customHeight="1">
      <c r="B115" s="9" t="s">
        <v>11</v>
      </c>
      <c r="C115" s="10" t="s">
        <v>77</v>
      </c>
      <c r="D115" s="11" t="s">
        <v>12</v>
      </c>
      <c r="E115" s="11" t="s">
        <v>0</v>
      </c>
      <c r="F115" s="12">
        <f>4429.45</f>
        <v>4429.45</v>
      </c>
    </row>
    <row r="116" spans="2:6" s="1" customFormat="1" ht="13.5" customHeight="1">
      <c r="B116" s="9" t="s">
        <v>55</v>
      </c>
      <c r="C116" s="10" t="s">
        <v>77</v>
      </c>
      <c r="D116" s="11" t="s">
        <v>56</v>
      </c>
      <c r="E116" s="11" t="s">
        <v>0</v>
      </c>
      <c r="F116" s="12">
        <f>4429.45</f>
        <v>4429.45</v>
      </c>
    </row>
    <row r="117" spans="2:6" s="1" customFormat="1" ht="22.5">
      <c r="B117" s="9" t="s">
        <v>23</v>
      </c>
      <c r="C117" s="10" t="s">
        <v>77</v>
      </c>
      <c r="D117" s="11" t="s">
        <v>56</v>
      </c>
      <c r="E117" s="11" t="s">
        <v>24</v>
      </c>
      <c r="F117" s="12">
        <f>4429.45</f>
        <v>4429.45</v>
      </c>
    </row>
    <row r="118" spans="2:6" s="1" customFormat="1" ht="25.5" customHeight="1">
      <c r="B118" s="9" t="s">
        <v>25</v>
      </c>
      <c r="C118" s="10" t="s">
        <v>77</v>
      </c>
      <c r="D118" s="11" t="s">
        <v>56</v>
      </c>
      <c r="E118" s="11" t="s">
        <v>26</v>
      </c>
      <c r="F118" s="12">
        <f>4429.45</f>
        <v>4429.45</v>
      </c>
    </row>
    <row r="119" spans="2:6" s="1" customFormat="1" ht="12.75">
      <c r="B119" s="9" t="s">
        <v>78</v>
      </c>
      <c r="C119" s="10" t="s">
        <v>79</v>
      </c>
      <c r="D119" s="11" t="s">
        <v>0</v>
      </c>
      <c r="E119" s="11" t="s">
        <v>0</v>
      </c>
      <c r="F119" s="12">
        <f>1380.97</f>
        <v>1380.97</v>
      </c>
    </row>
    <row r="120" spans="2:6" s="1" customFormat="1" ht="33.75">
      <c r="B120" s="9" t="s">
        <v>130</v>
      </c>
      <c r="C120" s="10" t="s">
        <v>79</v>
      </c>
      <c r="D120" s="11" t="s">
        <v>33</v>
      </c>
      <c r="E120" s="11" t="s">
        <v>0</v>
      </c>
      <c r="F120" s="12">
        <f>1380.97</f>
        <v>1380.97</v>
      </c>
    </row>
    <row r="121" spans="2:6" s="1" customFormat="1" ht="22.5">
      <c r="B121" s="9" t="s">
        <v>160</v>
      </c>
      <c r="C121" s="10" t="s">
        <v>79</v>
      </c>
      <c r="D121" s="11" t="s">
        <v>80</v>
      </c>
      <c r="E121" s="11" t="s">
        <v>0</v>
      </c>
      <c r="F121" s="12">
        <f>1380.97</f>
        <v>1380.97</v>
      </c>
    </row>
    <row r="122" spans="2:6" s="1" customFormat="1" ht="22.5">
      <c r="B122" s="9" t="s">
        <v>23</v>
      </c>
      <c r="C122" s="10" t="s">
        <v>79</v>
      </c>
      <c r="D122" s="11" t="s">
        <v>80</v>
      </c>
      <c r="E122" s="11" t="s">
        <v>24</v>
      </c>
      <c r="F122" s="12">
        <f>1380.97</f>
        <v>1380.97</v>
      </c>
    </row>
    <row r="123" spans="2:6" s="1" customFormat="1" ht="27" customHeight="1">
      <c r="B123" s="9" t="s">
        <v>25</v>
      </c>
      <c r="C123" s="10" t="s">
        <v>79</v>
      </c>
      <c r="D123" s="11" t="s">
        <v>80</v>
      </c>
      <c r="E123" s="11" t="s">
        <v>26</v>
      </c>
      <c r="F123" s="12">
        <f>1380.97</f>
        <v>1380.97</v>
      </c>
    </row>
    <row r="124" spans="2:6" s="1" customFormat="1" ht="12.75">
      <c r="B124" s="9" t="s">
        <v>81</v>
      </c>
      <c r="C124" s="10" t="s">
        <v>82</v>
      </c>
      <c r="D124" s="11" t="s">
        <v>0</v>
      </c>
      <c r="E124" s="11" t="s">
        <v>0</v>
      </c>
      <c r="F124" s="12">
        <f>850.51</f>
        <v>850.51</v>
      </c>
    </row>
    <row r="125" spans="2:6" s="1" customFormat="1" ht="14.25" customHeight="1">
      <c r="B125" s="9" t="s">
        <v>11</v>
      </c>
      <c r="C125" s="10" t="s">
        <v>82</v>
      </c>
      <c r="D125" s="11" t="s">
        <v>12</v>
      </c>
      <c r="E125" s="11" t="s">
        <v>0</v>
      </c>
      <c r="F125" s="12">
        <f>850.51</f>
        <v>850.51</v>
      </c>
    </row>
    <row r="126" spans="2:6" s="1" customFormat="1" ht="56.25">
      <c r="B126" s="9" t="s">
        <v>39</v>
      </c>
      <c r="C126" s="10" t="s">
        <v>82</v>
      </c>
      <c r="D126" s="11" t="s">
        <v>40</v>
      </c>
      <c r="E126" s="11" t="s">
        <v>0</v>
      </c>
      <c r="F126" s="12">
        <f>850.51</f>
        <v>850.51</v>
      </c>
    </row>
    <row r="127" spans="2:6" s="1" customFormat="1" ht="14.25" customHeight="1">
      <c r="B127" s="9" t="s">
        <v>41</v>
      </c>
      <c r="C127" s="10" t="s">
        <v>82</v>
      </c>
      <c r="D127" s="11" t="s">
        <v>40</v>
      </c>
      <c r="E127" s="11" t="s">
        <v>42</v>
      </c>
      <c r="F127" s="12">
        <f>850.51</f>
        <v>850.51</v>
      </c>
    </row>
    <row r="128" spans="2:6" s="1" customFormat="1" ht="13.5" customHeight="1">
      <c r="B128" s="9" t="s">
        <v>43</v>
      </c>
      <c r="C128" s="10" t="s">
        <v>82</v>
      </c>
      <c r="D128" s="11" t="s">
        <v>40</v>
      </c>
      <c r="E128" s="11" t="s">
        <v>44</v>
      </c>
      <c r="F128" s="12">
        <f>850.51</f>
        <v>850.51</v>
      </c>
    </row>
    <row r="129" spans="2:6" s="1" customFormat="1" ht="12.75">
      <c r="B129" s="9" t="s">
        <v>83</v>
      </c>
      <c r="C129" s="10" t="s">
        <v>84</v>
      </c>
      <c r="D129" s="11" t="s">
        <v>0</v>
      </c>
      <c r="E129" s="11" t="s">
        <v>0</v>
      </c>
      <c r="F129" s="12">
        <f>13143.37</f>
        <v>13143.37</v>
      </c>
    </row>
    <row r="130" spans="2:6" s="1" customFormat="1" ht="12.75">
      <c r="B130" s="9" t="s">
        <v>85</v>
      </c>
      <c r="C130" s="10" t="s">
        <v>86</v>
      </c>
      <c r="D130" s="11" t="s">
        <v>0</v>
      </c>
      <c r="E130" s="11" t="s">
        <v>0</v>
      </c>
      <c r="F130" s="12">
        <f>3830.47</f>
        <v>3830.47</v>
      </c>
    </row>
    <row r="131" spans="2:6" s="1" customFormat="1" ht="22.5">
      <c r="B131" s="9" t="s">
        <v>161</v>
      </c>
      <c r="C131" s="10" t="s">
        <v>86</v>
      </c>
      <c r="D131" s="11" t="s">
        <v>162</v>
      </c>
      <c r="E131" s="11" t="s">
        <v>0</v>
      </c>
      <c r="F131" s="12">
        <f>200</f>
        <v>200</v>
      </c>
    </row>
    <row r="132" spans="2:6" s="1" customFormat="1" ht="14.25" customHeight="1">
      <c r="B132" s="9" t="s">
        <v>55</v>
      </c>
      <c r="C132" s="10" t="s">
        <v>86</v>
      </c>
      <c r="D132" s="11" t="s">
        <v>163</v>
      </c>
      <c r="E132" s="11" t="s">
        <v>0</v>
      </c>
      <c r="F132" s="12">
        <f>200</f>
        <v>200</v>
      </c>
    </row>
    <row r="133" spans="2:6" s="1" customFormat="1" ht="22.5">
      <c r="B133" s="9" t="s">
        <v>23</v>
      </c>
      <c r="C133" s="10" t="s">
        <v>86</v>
      </c>
      <c r="D133" s="11" t="s">
        <v>163</v>
      </c>
      <c r="E133" s="11" t="s">
        <v>24</v>
      </c>
      <c r="F133" s="12">
        <f>200</f>
        <v>200</v>
      </c>
    </row>
    <row r="134" spans="2:6" s="1" customFormat="1" ht="24.75" customHeight="1">
      <c r="B134" s="9" t="s">
        <v>25</v>
      </c>
      <c r="C134" s="10" t="s">
        <v>86</v>
      </c>
      <c r="D134" s="11" t="s">
        <v>163</v>
      </c>
      <c r="E134" s="11" t="s">
        <v>26</v>
      </c>
      <c r="F134" s="12">
        <f>200</f>
        <v>200</v>
      </c>
    </row>
    <row r="135" spans="2:6" s="1" customFormat="1" ht="14.25" customHeight="1">
      <c r="B135" s="9" t="s">
        <v>11</v>
      </c>
      <c r="C135" s="10" t="s">
        <v>86</v>
      </c>
      <c r="D135" s="11" t="s">
        <v>12</v>
      </c>
      <c r="E135" s="11" t="s">
        <v>0</v>
      </c>
      <c r="F135" s="12">
        <f>3630.47</f>
        <v>3630.47</v>
      </c>
    </row>
    <row r="136" spans="2:6" s="1" customFormat="1" ht="12.75" customHeight="1">
      <c r="B136" s="9" t="s">
        <v>55</v>
      </c>
      <c r="C136" s="10" t="s">
        <v>86</v>
      </c>
      <c r="D136" s="11" t="s">
        <v>56</v>
      </c>
      <c r="E136" s="11" t="s">
        <v>0</v>
      </c>
      <c r="F136" s="12">
        <f>3630.47</f>
        <v>3630.47</v>
      </c>
    </row>
    <row r="137" spans="2:6" s="1" customFormat="1" ht="22.5">
      <c r="B137" s="9" t="s">
        <v>23</v>
      </c>
      <c r="C137" s="10" t="s">
        <v>86</v>
      </c>
      <c r="D137" s="11" t="s">
        <v>56</v>
      </c>
      <c r="E137" s="11" t="s">
        <v>24</v>
      </c>
      <c r="F137" s="12">
        <f>2630.47</f>
        <v>2630.47</v>
      </c>
    </row>
    <row r="138" spans="2:6" s="1" customFormat="1" ht="24.75" customHeight="1">
      <c r="B138" s="9" t="s">
        <v>25</v>
      </c>
      <c r="C138" s="10" t="s">
        <v>86</v>
      </c>
      <c r="D138" s="11" t="s">
        <v>56</v>
      </c>
      <c r="E138" s="11" t="s">
        <v>26</v>
      </c>
      <c r="F138" s="12">
        <f>2630.47</f>
        <v>2630.47</v>
      </c>
    </row>
    <row r="139" spans="2:6" s="1" customFormat="1" ht="22.5">
      <c r="B139" s="9" t="s">
        <v>89</v>
      </c>
      <c r="C139" s="10" t="s">
        <v>86</v>
      </c>
      <c r="D139" s="11" t="s">
        <v>56</v>
      </c>
      <c r="E139" s="11" t="s">
        <v>90</v>
      </c>
      <c r="F139" s="12">
        <f>1000</f>
        <v>1000</v>
      </c>
    </row>
    <row r="140" spans="2:6" s="1" customFormat="1" ht="14.25" customHeight="1">
      <c r="B140" s="9" t="s">
        <v>91</v>
      </c>
      <c r="C140" s="10" t="s">
        <v>86</v>
      </c>
      <c r="D140" s="11" t="s">
        <v>56</v>
      </c>
      <c r="E140" s="11" t="s">
        <v>92</v>
      </c>
      <c r="F140" s="12">
        <f>1000</f>
        <v>1000</v>
      </c>
    </row>
    <row r="141" spans="2:6" s="1" customFormat="1" ht="12.75">
      <c r="B141" s="9" t="s">
        <v>93</v>
      </c>
      <c r="C141" s="10" t="s">
        <v>94</v>
      </c>
      <c r="D141" s="11" t="s">
        <v>0</v>
      </c>
      <c r="E141" s="11" t="s">
        <v>0</v>
      </c>
      <c r="F141" s="12">
        <f>9312.9</f>
        <v>9312.9</v>
      </c>
    </row>
    <row r="142" spans="2:6" s="1" customFormat="1" ht="33.75">
      <c r="B142" s="9" t="s">
        <v>164</v>
      </c>
      <c r="C142" s="10" t="s">
        <v>94</v>
      </c>
      <c r="D142" s="11" t="s">
        <v>165</v>
      </c>
      <c r="E142" s="11" t="s">
        <v>0</v>
      </c>
      <c r="F142" s="12">
        <f>2175</f>
        <v>2175</v>
      </c>
    </row>
    <row r="143" spans="2:6" s="1" customFormat="1" ht="12.75" customHeight="1">
      <c r="B143" s="9" t="s">
        <v>55</v>
      </c>
      <c r="C143" s="10" t="s">
        <v>94</v>
      </c>
      <c r="D143" s="11" t="s">
        <v>166</v>
      </c>
      <c r="E143" s="11" t="s">
        <v>0</v>
      </c>
      <c r="F143" s="12">
        <f>2175</f>
        <v>2175</v>
      </c>
    </row>
    <row r="144" spans="2:6" s="1" customFormat="1" ht="22.5">
      <c r="B144" s="9" t="s">
        <v>23</v>
      </c>
      <c r="C144" s="10" t="s">
        <v>94</v>
      </c>
      <c r="D144" s="11" t="s">
        <v>166</v>
      </c>
      <c r="E144" s="11" t="s">
        <v>24</v>
      </c>
      <c r="F144" s="12">
        <f>2175</f>
        <v>2175</v>
      </c>
    </row>
    <row r="145" spans="2:6" s="1" customFormat="1" ht="25.5" customHeight="1">
      <c r="B145" s="9" t="s">
        <v>25</v>
      </c>
      <c r="C145" s="10" t="s">
        <v>94</v>
      </c>
      <c r="D145" s="11" t="s">
        <v>166</v>
      </c>
      <c r="E145" s="11" t="s">
        <v>26</v>
      </c>
      <c r="F145" s="12">
        <f>2175</f>
        <v>2175</v>
      </c>
    </row>
    <row r="146" spans="2:6" s="1" customFormat="1" ht="22.5">
      <c r="B146" s="9" t="s">
        <v>167</v>
      </c>
      <c r="C146" s="10" t="s">
        <v>94</v>
      </c>
      <c r="D146" s="11" t="s">
        <v>168</v>
      </c>
      <c r="E146" s="11" t="s">
        <v>0</v>
      </c>
      <c r="F146" s="12">
        <f>627.9</f>
        <v>627.9</v>
      </c>
    </row>
    <row r="147" spans="2:6" s="1" customFormat="1" ht="56.25">
      <c r="B147" s="9" t="s">
        <v>95</v>
      </c>
      <c r="C147" s="10" t="s">
        <v>94</v>
      </c>
      <c r="D147" s="11" t="s">
        <v>96</v>
      </c>
      <c r="E147" s="11" t="s">
        <v>0</v>
      </c>
      <c r="F147" s="12">
        <f>627.9</f>
        <v>627.9</v>
      </c>
    </row>
    <row r="148" spans="2:6" s="1" customFormat="1" ht="22.5">
      <c r="B148" s="9" t="s">
        <v>23</v>
      </c>
      <c r="C148" s="10" t="s">
        <v>94</v>
      </c>
      <c r="D148" s="11" t="s">
        <v>96</v>
      </c>
      <c r="E148" s="11" t="s">
        <v>24</v>
      </c>
      <c r="F148" s="12">
        <f>627.9</f>
        <v>627.9</v>
      </c>
    </row>
    <row r="149" spans="2:6" s="1" customFormat="1" ht="24.75" customHeight="1">
      <c r="B149" s="9" t="s">
        <v>25</v>
      </c>
      <c r="C149" s="10" t="s">
        <v>94</v>
      </c>
      <c r="D149" s="11" t="s">
        <v>96</v>
      </c>
      <c r="E149" s="11" t="s">
        <v>26</v>
      </c>
      <c r="F149" s="12">
        <f>627.9</f>
        <v>627.9</v>
      </c>
    </row>
    <row r="150" spans="2:6" s="1" customFormat="1" ht="45">
      <c r="B150" s="9" t="s">
        <v>169</v>
      </c>
      <c r="C150" s="10" t="s">
        <v>94</v>
      </c>
      <c r="D150" s="11" t="s">
        <v>97</v>
      </c>
      <c r="E150" s="11" t="s">
        <v>0</v>
      </c>
      <c r="F150" s="12">
        <f>880</f>
        <v>880</v>
      </c>
    </row>
    <row r="151" spans="2:6" s="1" customFormat="1" ht="14.25" customHeight="1">
      <c r="B151" s="9" t="s">
        <v>55</v>
      </c>
      <c r="C151" s="10" t="s">
        <v>94</v>
      </c>
      <c r="D151" s="11" t="s">
        <v>98</v>
      </c>
      <c r="E151" s="11" t="s">
        <v>0</v>
      </c>
      <c r="F151" s="12">
        <f>880</f>
        <v>880</v>
      </c>
    </row>
    <row r="152" spans="2:6" s="1" customFormat="1" ht="22.5">
      <c r="B152" s="9" t="s">
        <v>23</v>
      </c>
      <c r="C152" s="10" t="s">
        <v>94</v>
      </c>
      <c r="D152" s="11" t="s">
        <v>98</v>
      </c>
      <c r="E152" s="11" t="s">
        <v>24</v>
      </c>
      <c r="F152" s="12">
        <f>880</f>
        <v>880</v>
      </c>
    </row>
    <row r="153" spans="2:6" s="1" customFormat="1" ht="25.5" customHeight="1">
      <c r="B153" s="9" t="s">
        <v>25</v>
      </c>
      <c r="C153" s="10" t="s">
        <v>94</v>
      </c>
      <c r="D153" s="11" t="s">
        <v>98</v>
      </c>
      <c r="E153" s="11" t="s">
        <v>26</v>
      </c>
      <c r="F153" s="12">
        <f>880</f>
        <v>880</v>
      </c>
    </row>
    <row r="154" spans="2:6" s="1" customFormat="1" ht="36.75" customHeight="1">
      <c r="B154" s="9" t="s">
        <v>170</v>
      </c>
      <c r="C154" s="10" t="s">
        <v>94</v>
      </c>
      <c r="D154" s="11" t="s">
        <v>171</v>
      </c>
      <c r="E154" s="11" t="s">
        <v>0</v>
      </c>
      <c r="F154" s="12">
        <f>70.01</f>
        <v>70.01</v>
      </c>
    </row>
    <row r="155" spans="2:6" s="1" customFormat="1" ht="15" customHeight="1">
      <c r="B155" s="9" t="s">
        <v>55</v>
      </c>
      <c r="C155" s="10" t="s">
        <v>94</v>
      </c>
      <c r="D155" s="11" t="s">
        <v>172</v>
      </c>
      <c r="E155" s="11" t="s">
        <v>0</v>
      </c>
      <c r="F155" s="12">
        <f>70.01</f>
        <v>70.01</v>
      </c>
    </row>
    <row r="156" spans="2:6" s="1" customFormat="1" ht="22.5">
      <c r="B156" s="9" t="s">
        <v>23</v>
      </c>
      <c r="C156" s="10" t="s">
        <v>94</v>
      </c>
      <c r="D156" s="11" t="s">
        <v>172</v>
      </c>
      <c r="E156" s="11" t="s">
        <v>24</v>
      </c>
      <c r="F156" s="12">
        <f>70.01</f>
        <v>70.01</v>
      </c>
    </row>
    <row r="157" spans="2:6" s="1" customFormat="1" ht="25.5" customHeight="1">
      <c r="B157" s="9" t="s">
        <v>25</v>
      </c>
      <c r="C157" s="10" t="s">
        <v>94</v>
      </c>
      <c r="D157" s="11" t="s">
        <v>172</v>
      </c>
      <c r="E157" s="11" t="s">
        <v>26</v>
      </c>
      <c r="F157" s="12">
        <f>70.01</f>
        <v>70.01</v>
      </c>
    </row>
    <row r="158" spans="2:6" s="1" customFormat="1" ht="13.5" customHeight="1">
      <c r="B158" s="9" t="s">
        <v>11</v>
      </c>
      <c r="C158" s="10" t="s">
        <v>94</v>
      </c>
      <c r="D158" s="11" t="s">
        <v>12</v>
      </c>
      <c r="E158" s="11" t="s">
        <v>0</v>
      </c>
      <c r="F158" s="12">
        <f>5559.99</f>
        <v>5559.99</v>
      </c>
    </row>
    <row r="159" spans="2:6" s="1" customFormat="1" ht="13.5" customHeight="1">
      <c r="B159" s="9" t="s">
        <v>55</v>
      </c>
      <c r="C159" s="10" t="s">
        <v>94</v>
      </c>
      <c r="D159" s="11" t="s">
        <v>56</v>
      </c>
      <c r="E159" s="11" t="s">
        <v>0</v>
      </c>
      <c r="F159" s="12">
        <f>5559.99</f>
        <v>5559.99</v>
      </c>
    </row>
    <row r="160" spans="2:6" s="1" customFormat="1" ht="22.5">
      <c r="B160" s="9" t="s">
        <v>23</v>
      </c>
      <c r="C160" s="10" t="s">
        <v>94</v>
      </c>
      <c r="D160" s="11" t="s">
        <v>56</v>
      </c>
      <c r="E160" s="11" t="s">
        <v>24</v>
      </c>
      <c r="F160" s="12">
        <f>5559.99</f>
        <v>5559.99</v>
      </c>
    </row>
    <row r="161" spans="2:6" s="1" customFormat="1" ht="24" customHeight="1">
      <c r="B161" s="9" t="s">
        <v>25</v>
      </c>
      <c r="C161" s="10" t="s">
        <v>94</v>
      </c>
      <c r="D161" s="11" t="s">
        <v>56</v>
      </c>
      <c r="E161" s="11" t="s">
        <v>26</v>
      </c>
      <c r="F161" s="12">
        <f>5559.99</f>
        <v>5559.99</v>
      </c>
    </row>
    <row r="162" spans="2:6" s="1" customFormat="1" ht="12.75">
      <c r="B162" s="9" t="s">
        <v>99</v>
      </c>
      <c r="C162" s="10" t="s">
        <v>100</v>
      </c>
      <c r="D162" s="11" t="s">
        <v>0</v>
      </c>
      <c r="E162" s="11" t="s">
        <v>0</v>
      </c>
      <c r="F162" s="12">
        <f aca="true" t="shared" si="0" ref="F162:F167">3.51</f>
        <v>3.51</v>
      </c>
    </row>
    <row r="163" spans="2:6" s="1" customFormat="1" ht="13.5" customHeight="1">
      <c r="B163" s="9" t="s">
        <v>101</v>
      </c>
      <c r="C163" s="10" t="s">
        <v>102</v>
      </c>
      <c r="D163" s="11" t="s">
        <v>0</v>
      </c>
      <c r="E163" s="11" t="s">
        <v>0</v>
      </c>
      <c r="F163" s="12">
        <f t="shared" si="0"/>
        <v>3.51</v>
      </c>
    </row>
    <row r="164" spans="2:6" s="1" customFormat="1" ht="33.75">
      <c r="B164" s="9" t="s">
        <v>173</v>
      </c>
      <c r="C164" s="10" t="s">
        <v>102</v>
      </c>
      <c r="D164" s="11" t="s">
        <v>174</v>
      </c>
      <c r="E164" s="11" t="s">
        <v>0</v>
      </c>
      <c r="F164" s="12">
        <f t="shared" si="0"/>
        <v>3.51</v>
      </c>
    </row>
    <row r="165" spans="2:6" s="1" customFormat="1" ht="56.25">
      <c r="B165" s="9" t="s">
        <v>103</v>
      </c>
      <c r="C165" s="10" t="s">
        <v>102</v>
      </c>
      <c r="D165" s="11" t="s">
        <v>175</v>
      </c>
      <c r="E165" s="11" t="s">
        <v>0</v>
      </c>
      <c r="F165" s="12">
        <f t="shared" si="0"/>
        <v>3.51</v>
      </c>
    </row>
    <row r="166" spans="2:6" s="1" customFormat="1" ht="22.5">
      <c r="B166" s="9" t="s">
        <v>23</v>
      </c>
      <c r="C166" s="10" t="s">
        <v>102</v>
      </c>
      <c r="D166" s="11" t="s">
        <v>175</v>
      </c>
      <c r="E166" s="11" t="s">
        <v>24</v>
      </c>
      <c r="F166" s="12">
        <f t="shared" si="0"/>
        <v>3.51</v>
      </c>
    </row>
    <row r="167" spans="2:6" s="1" customFormat="1" ht="24" customHeight="1">
      <c r="B167" s="9" t="s">
        <v>25</v>
      </c>
      <c r="C167" s="10" t="s">
        <v>102</v>
      </c>
      <c r="D167" s="11" t="s">
        <v>175</v>
      </c>
      <c r="E167" s="11" t="s">
        <v>26</v>
      </c>
      <c r="F167" s="12">
        <f t="shared" si="0"/>
        <v>3.51</v>
      </c>
    </row>
    <row r="168" spans="2:6" s="1" customFormat="1" ht="12.75">
      <c r="B168" s="9" t="s">
        <v>106</v>
      </c>
      <c r="C168" s="10" t="s">
        <v>107</v>
      </c>
      <c r="D168" s="11" t="s">
        <v>0</v>
      </c>
      <c r="E168" s="11" t="s">
        <v>0</v>
      </c>
      <c r="F168" s="12">
        <f>27704.31</f>
        <v>27704.31</v>
      </c>
    </row>
    <row r="169" spans="2:6" s="1" customFormat="1" ht="12.75">
      <c r="B169" s="9" t="s">
        <v>108</v>
      </c>
      <c r="C169" s="10" t="s">
        <v>109</v>
      </c>
      <c r="D169" s="11" t="s">
        <v>0</v>
      </c>
      <c r="E169" s="11" t="s">
        <v>0</v>
      </c>
      <c r="F169" s="12">
        <f>27704.31</f>
        <v>27704.31</v>
      </c>
    </row>
    <row r="170" spans="2:6" s="1" customFormat="1" ht="15" customHeight="1">
      <c r="B170" s="9" t="s">
        <v>11</v>
      </c>
      <c r="C170" s="10" t="s">
        <v>109</v>
      </c>
      <c r="D170" s="11" t="s">
        <v>12</v>
      </c>
      <c r="E170" s="11" t="s">
        <v>0</v>
      </c>
      <c r="F170" s="12">
        <f>27704.31</f>
        <v>27704.31</v>
      </c>
    </row>
    <row r="171" spans="2:6" s="1" customFormat="1" ht="22.5">
      <c r="B171" s="9" t="s">
        <v>110</v>
      </c>
      <c r="C171" s="10" t="s">
        <v>109</v>
      </c>
      <c r="D171" s="11" t="s">
        <v>111</v>
      </c>
      <c r="E171" s="11" t="s">
        <v>0</v>
      </c>
      <c r="F171" s="12">
        <f>22665.94</f>
        <v>22665.94</v>
      </c>
    </row>
    <row r="172" spans="2:6" s="1" customFormat="1" ht="24" customHeight="1">
      <c r="B172" s="9" t="s">
        <v>87</v>
      </c>
      <c r="C172" s="10" t="s">
        <v>109</v>
      </c>
      <c r="D172" s="11" t="s">
        <v>111</v>
      </c>
      <c r="E172" s="11" t="s">
        <v>88</v>
      </c>
      <c r="F172" s="12">
        <f>22665.94</f>
        <v>22665.94</v>
      </c>
    </row>
    <row r="173" spans="2:6" s="1" customFormat="1" ht="14.25" customHeight="1">
      <c r="B173" s="9" t="s">
        <v>104</v>
      </c>
      <c r="C173" s="10" t="s">
        <v>109</v>
      </c>
      <c r="D173" s="11" t="s">
        <v>111</v>
      </c>
      <c r="E173" s="11" t="s">
        <v>105</v>
      </c>
      <c r="F173" s="12">
        <f>22665.94</f>
        <v>22665.94</v>
      </c>
    </row>
    <row r="174" spans="2:6" s="1" customFormat="1" ht="56.25">
      <c r="B174" s="9" t="s">
        <v>39</v>
      </c>
      <c r="C174" s="10" t="s">
        <v>109</v>
      </c>
      <c r="D174" s="11" t="s">
        <v>40</v>
      </c>
      <c r="E174" s="11" t="s">
        <v>0</v>
      </c>
      <c r="F174" s="12">
        <f>4618.37</f>
        <v>4618.37</v>
      </c>
    </row>
    <row r="175" spans="2:6" s="1" customFormat="1" ht="15" customHeight="1">
      <c r="B175" s="9" t="s">
        <v>41</v>
      </c>
      <c r="C175" s="10" t="s">
        <v>109</v>
      </c>
      <c r="D175" s="11" t="s">
        <v>40</v>
      </c>
      <c r="E175" s="11" t="s">
        <v>42</v>
      </c>
      <c r="F175" s="12">
        <f>4618.37</f>
        <v>4618.37</v>
      </c>
    </row>
    <row r="176" spans="2:6" s="1" customFormat="1" ht="14.25" customHeight="1">
      <c r="B176" s="9" t="s">
        <v>43</v>
      </c>
      <c r="C176" s="10" t="s">
        <v>109</v>
      </c>
      <c r="D176" s="11" t="s">
        <v>40</v>
      </c>
      <c r="E176" s="11" t="s">
        <v>44</v>
      </c>
      <c r="F176" s="12">
        <f>4618.37</f>
        <v>4618.37</v>
      </c>
    </row>
    <row r="177" spans="2:6" s="1" customFormat="1" ht="14.25" customHeight="1">
      <c r="B177" s="9" t="s">
        <v>55</v>
      </c>
      <c r="C177" s="10" t="s">
        <v>109</v>
      </c>
      <c r="D177" s="11" t="s">
        <v>56</v>
      </c>
      <c r="E177" s="11" t="s">
        <v>0</v>
      </c>
      <c r="F177" s="12">
        <f aca="true" t="shared" si="1" ref="F177:F185">420</f>
        <v>420</v>
      </c>
    </row>
    <row r="178" spans="2:6" s="1" customFormat="1" ht="25.5" customHeight="1">
      <c r="B178" s="9" t="s">
        <v>87</v>
      </c>
      <c r="C178" s="10" t="s">
        <v>109</v>
      </c>
      <c r="D178" s="11" t="s">
        <v>56</v>
      </c>
      <c r="E178" s="11" t="s">
        <v>88</v>
      </c>
      <c r="F178" s="12">
        <f t="shared" si="1"/>
        <v>420</v>
      </c>
    </row>
    <row r="179" spans="2:6" s="1" customFormat="1" ht="13.5" customHeight="1">
      <c r="B179" s="9" t="s">
        <v>104</v>
      </c>
      <c r="C179" s="10" t="s">
        <v>109</v>
      </c>
      <c r="D179" s="11" t="s">
        <v>56</v>
      </c>
      <c r="E179" s="11" t="s">
        <v>105</v>
      </c>
      <c r="F179" s="12">
        <f t="shared" si="1"/>
        <v>420</v>
      </c>
    </row>
    <row r="180" spans="2:6" s="1" customFormat="1" ht="12.75">
      <c r="B180" s="9" t="s">
        <v>112</v>
      </c>
      <c r="C180" s="10" t="s">
        <v>113</v>
      </c>
      <c r="D180" s="11" t="s">
        <v>0</v>
      </c>
      <c r="E180" s="11" t="s">
        <v>0</v>
      </c>
      <c r="F180" s="12">
        <f t="shared" si="1"/>
        <v>420</v>
      </c>
    </row>
    <row r="181" spans="2:6" s="1" customFormat="1" ht="12.75">
      <c r="B181" s="9" t="s">
        <v>114</v>
      </c>
      <c r="C181" s="10" t="s">
        <v>115</v>
      </c>
      <c r="D181" s="11" t="s">
        <v>0</v>
      </c>
      <c r="E181" s="11" t="s">
        <v>0</v>
      </c>
      <c r="F181" s="12">
        <f t="shared" si="1"/>
        <v>420</v>
      </c>
    </row>
    <row r="182" spans="2:6" s="1" customFormat="1" ht="13.5" customHeight="1">
      <c r="B182" s="9" t="s">
        <v>11</v>
      </c>
      <c r="C182" s="10" t="s">
        <v>115</v>
      </c>
      <c r="D182" s="11" t="s">
        <v>12</v>
      </c>
      <c r="E182" s="11" t="s">
        <v>0</v>
      </c>
      <c r="F182" s="12">
        <f t="shared" si="1"/>
        <v>420</v>
      </c>
    </row>
    <row r="183" spans="2:6" s="1" customFormat="1" ht="13.5" customHeight="1">
      <c r="B183" s="9" t="s">
        <v>55</v>
      </c>
      <c r="C183" s="10" t="s">
        <v>115</v>
      </c>
      <c r="D183" s="11" t="s">
        <v>56</v>
      </c>
      <c r="E183" s="11" t="s">
        <v>0</v>
      </c>
      <c r="F183" s="12">
        <f t="shared" si="1"/>
        <v>420</v>
      </c>
    </row>
    <row r="184" spans="2:6" s="1" customFormat="1" ht="12.75" customHeight="1">
      <c r="B184" s="9" t="s">
        <v>116</v>
      </c>
      <c r="C184" s="10" t="s">
        <v>115</v>
      </c>
      <c r="D184" s="11" t="s">
        <v>56</v>
      </c>
      <c r="E184" s="11" t="s">
        <v>117</v>
      </c>
      <c r="F184" s="12">
        <f t="shared" si="1"/>
        <v>420</v>
      </c>
    </row>
    <row r="185" spans="2:6" s="1" customFormat="1" ht="22.5">
      <c r="B185" s="9" t="s">
        <v>118</v>
      </c>
      <c r="C185" s="10" t="s">
        <v>115</v>
      </c>
      <c r="D185" s="11" t="s">
        <v>56</v>
      </c>
      <c r="E185" s="11" t="s">
        <v>119</v>
      </c>
      <c r="F185" s="12">
        <f t="shared" si="1"/>
        <v>420</v>
      </c>
    </row>
    <row r="186" spans="2:6" s="1" customFormat="1" ht="12.75">
      <c r="B186" s="9" t="s">
        <v>120</v>
      </c>
      <c r="C186" s="10" t="s">
        <v>121</v>
      </c>
      <c r="D186" s="11" t="s">
        <v>0</v>
      </c>
      <c r="E186" s="11" t="s">
        <v>0</v>
      </c>
      <c r="F186" s="12">
        <f aca="true" t="shared" si="2" ref="F186:F191">1798.7</f>
        <v>1798.7</v>
      </c>
    </row>
    <row r="187" spans="2:6" s="1" customFormat="1" ht="12.75">
      <c r="B187" s="9" t="s">
        <v>122</v>
      </c>
      <c r="C187" s="10" t="s">
        <v>123</v>
      </c>
      <c r="D187" s="11" t="s">
        <v>0</v>
      </c>
      <c r="E187" s="11" t="s">
        <v>0</v>
      </c>
      <c r="F187" s="12">
        <f t="shared" si="2"/>
        <v>1798.7</v>
      </c>
    </row>
    <row r="188" spans="2:6" s="1" customFormat="1" ht="14.25" customHeight="1">
      <c r="B188" s="9" t="s">
        <v>11</v>
      </c>
      <c r="C188" s="10" t="s">
        <v>123</v>
      </c>
      <c r="D188" s="11" t="s">
        <v>12</v>
      </c>
      <c r="E188" s="11" t="s">
        <v>0</v>
      </c>
      <c r="F188" s="12">
        <f t="shared" si="2"/>
        <v>1798.7</v>
      </c>
    </row>
    <row r="189" spans="2:6" s="1" customFormat="1" ht="22.5">
      <c r="B189" s="9" t="s">
        <v>110</v>
      </c>
      <c r="C189" s="10" t="s">
        <v>123</v>
      </c>
      <c r="D189" s="11" t="s">
        <v>111</v>
      </c>
      <c r="E189" s="11" t="s">
        <v>0</v>
      </c>
      <c r="F189" s="12">
        <f t="shared" si="2"/>
        <v>1798.7</v>
      </c>
    </row>
    <row r="190" spans="2:6" s="1" customFormat="1" ht="25.5" customHeight="1">
      <c r="B190" s="9" t="s">
        <v>87</v>
      </c>
      <c r="C190" s="10" t="s">
        <v>123</v>
      </c>
      <c r="D190" s="11" t="s">
        <v>111</v>
      </c>
      <c r="E190" s="11" t="s">
        <v>88</v>
      </c>
      <c r="F190" s="12">
        <f t="shared" si="2"/>
        <v>1798.7</v>
      </c>
    </row>
    <row r="191" spans="2:6" s="1" customFormat="1" ht="14.25" customHeight="1" thickBot="1">
      <c r="B191" s="9" t="s">
        <v>104</v>
      </c>
      <c r="C191" s="10" t="s">
        <v>123</v>
      </c>
      <c r="D191" s="11" t="s">
        <v>111</v>
      </c>
      <c r="E191" s="11" t="s">
        <v>105</v>
      </c>
      <c r="F191" s="12">
        <f t="shared" si="2"/>
        <v>1798.7</v>
      </c>
    </row>
    <row r="192" spans="2:6" s="1" customFormat="1" ht="13.5" thickBot="1">
      <c r="B192" s="17" t="s">
        <v>124</v>
      </c>
      <c r="C192" s="18"/>
      <c r="D192" s="18"/>
      <c r="E192" s="19"/>
      <c r="F192" s="13">
        <f>73232.64</f>
        <v>73232.64</v>
      </c>
    </row>
  </sheetData>
  <sheetProtection/>
  <mergeCells count="4">
    <mergeCell ref="B3:F3"/>
    <mergeCell ref="B4:F4"/>
    <mergeCell ref="C1:F2"/>
    <mergeCell ref="B192:E192"/>
  </mergeCells>
  <printOptions/>
  <pageMargins left="0.3937007874015748" right="0" top="0.3937007874015748" bottom="0" header="0.5" footer="0.5"/>
  <pageSetup horizontalDpi="600" verticalDpi="600" orientation="portrait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1</cp:lastModifiedBy>
  <cp:lastPrinted>2019-01-29T05:59:41Z</cp:lastPrinted>
  <dcterms:created xsi:type="dcterms:W3CDTF">2018-09-25T09:55:30Z</dcterms:created>
  <dcterms:modified xsi:type="dcterms:W3CDTF">2019-01-29T06:14:35Z</dcterms:modified>
  <cp:category/>
  <cp:version/>
  <cp:contentType/>
  <cp:contentStatus/>
</cp:coreProperties>
</file>