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<sst xmlns="http://schemas.openxmlformats.org/spreadsheetml/2006/main" count="357" uniqueCount="98">
  <si>
    <t/>
  </si>
  <si>
    <t>Наименование</t>
  </si>
  <si>
    <t>1</t>
  </si>
  <si>
    <t>2</t>
  </si>
  <si>
    <t>3</t>
  </si>
  <si>
    <t>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</si>
  <si>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</si>
  <si>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</si>
  <si>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</si>
  <si>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</si>
  <si>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</si>
  <si>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</si>
  <si>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</si>
  <si>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</si>
  <si>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</si>
  <si>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</si>
  <si>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</si>
  <si>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</si>
  <si>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Субсидии на создание условий для деятельности народных дружин (ОБ)</t>
  </si>
  <si>
    <t>Субсидии на создание условий деятельности народных дружин (софинансирование сельских поселений)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</si>
  <si>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</si>
  <si>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Реализация мероприятий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</si>
  <si>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</si>
  <si>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</si>
  <si>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>3300099990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</si>
  <si>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</si>
  <si>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Глава муниципального образования</t>
  </si>
  <si>
    <t>7000002030</t>
  </si>
  <si>
    <t>Иные бюджетные ассигнования</t>
  </si>
  <si>
    <t>800</t>
  </si>
  <si>
    <t>Прочие мероприятия органов местного самоуправления</t>
  </si>
  <si>
    <t>7000002400</t>
  </si>
  <si>
    <t>Уплата налогов, сборов и иных платежей</t>
  </si>
  <si>
    <t>850</t>
  </si>
  <si>
    <t>Резервные фонды местных администраций</t>
  </si>
  <si>
    <t>7000020610</t>
  </si>
  <si>
    <t>Резервные средства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</si>
  <si>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</si>
  <si>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</si>
  <si>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</si>
  <si>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Субсидия бюджетным и автономным учреждениям, некоммерческим организациям</t>
  </si>
  <si>
    <t>7000061990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</si>
  <si>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</si>
  <si>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</si>
  <si>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</si>
  <si>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</si>
  <si>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</si>
  <si>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</si>
  <si>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7000099990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</si>
  <si>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</si>
  <si>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</si>
  <si>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</si>
  <si>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</si>
  <si>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</si>
  <si>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</si>
  <si>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</si>
  <si>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</si>
  <si>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8060002040</t>
  </si>
  <si>
    <t>8060002050</t>
  </si>
  <si>
    <t>8060002400</t>
  </si>
  <si>
    <t>8060020070</t>
  </si>
  <si>
    <t>Итого</t>
  </si>
  <si>
    <t>ЦСР</t>
  </si>
  <si>
    <t>ВР</t>
  </si>
  <si>
    <t>1110299990</t>
  </si>
  <si>
    <t>1300182300</t>
  </si>
  <si>
    <t>1300199990</t>
  </si>
  <si>
    <t>13001S2300</t>
  </si>
  <si>
    <t>1400199990</t>
  </si>
  <si>
    <t>1400299990</t>
  </si>
  <si>
    <t>1400399990</t>
  </si>
  <si>
    <t>1420120803</t>
  </si>
  <si>
    <t>14201S0803</t>
  </si>
  <si>
    <t>1510184290</t>
  </si>
  <si>
    <t>1800699990</t>
  </si>
  <si>
    <t xml:space="preserve">Реализация мероприятий </t>
  </si>
  <si>
    <t>7000059300</t>
  </si>
  <si>
    <t>Обеспечение функций органов местного самоуправления денежное содержание ДМС</t>
  </si>
  <si>
    <t>Обеспечение функций ОМС ( должности не относящиеся к ДМС)</t>
  </si>
  <si>
    <t>Обеспечение функций органов местного самоуправления прочие мероприятия</t>
  </si>
  <si>
    <t>Сумма на    2019 год,                         (тыс. руб.)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</si>
  <si>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на 2019 год</t>
  </si>
  <si>
    <t>1210099990</t>
  </si>
  <si>
    <t>1220099990</t>
  </si>
  <si>
    <t>1230099990</t>
  </si>
  <si>
    <t>Устройство защитных противопожарных полос в населенных пунктах района</t>
  </si>
  <si>
    <t>Устройство защитных противопожарных полос (софинансирование)</t>
  </si>
  <si>
    <t>Реализация мероприятий по ремонту внутрипоселковых дорог</t>
  </si>
  <si>
    <t>1810120801</t>
  </si>
  <si>
    <t>3420099990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</si>
  <si>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</si>
  <si>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7000000601</t>
  </si>
  <si>
    <t>Индексация оплаты труда работников бюджетного сектора экономики</t>
  </si>
  <si>
    <t>7000000602</t>
  </si>
  <si>
    <t>Расходы на финансирование наказов избирателей депутатам Думы Ханты-Мансийского автономного округа-Югры</t>
  </si>
  <si>
    <t>7000085160</t>
  </si>
  <si>
    <t>Прочие мероприятия ОМС (Связь и информатика)  в рамках МП</t>
  </si>
  <si>
    <r>
      <t xml:space="preserve">Приложение 5
к решению Совета депутатов
сельского поселения Луговской
от </t>
    </r>
    <r>
      <rPr>
        <b/>
        <sz val="12"/>
        <rFont val="Times New Roman"/>
        <family val="1"/>
      </rPr>
      <t>28.02.2019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114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</si>
</sst>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4" fontId="8" fillId="33" borderId="17" xfId="0" applyNumberFormat="1" applyFont="1" applyFill="1" applyBorder="1" applyAlignment="1">
      <alignment horizontal="right" vertical="top" wrapText="1"/>
    </xf>
    <xf numFmtId="4" fontId="8" fillId="33" borderId="18" xfId="0" applyNumberFormat="1" applyFont="1" applyFill="1" applyBorder="1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1"/>
  <sheetViews>
    <sheetView tabSelected="1" zoomScale="150" zoomScaleNormal="150" workbookViewId="0" topLeftCell="A111">
      <selection activeCell="B118" sqref="B118"/>
    </sheetView>
  </sheetViews>
  <sheetFormatPr defaultColWidth="9.140625" defaultRowHeight="12.75"/>
  <cols>
    <col min="2" max="2" width="49.28125" style="1" customWidth="1"/>
    <col min="3" max="3" width="12.57421875" style="1" customWidth="1"/>
    <col min="4" max="4" width="7.7109375" style="1" customWidth="1"/>
    <col min="5" max="5" width="15.7109375" style="1" customWidth="1"/>
  </cols>
  <sheetData>
    <row r="1" spans="3:5" ht="62.25" customHeight="1">
      <c r="C1" s="13" t="s">
        <v>97</v>
      </c>
      <c r="D1" s="13"/>
      <c r="E1" s="13"/>
    </row>
    <row r="2" spans="2:5" s="1" customFormat="1" ht="75" customHeight="1">
      <c r="B2" s="15" t="s">
        <v>81</v>
      </c>
      <c r="C2" s="15"/>
      <c r="D2" s="15"/>
      <c r="E2" s="15"/>
    </row>
    <row r="3" spans="2:5" s="1" customFormat="1" ht="13.5" customHeight="1" thickBot="1">
      <c r="B3" s="14" t="s">
        <v>0</v>
      </c>
      <c r="C3" s="14"/>
      <c r="D3" s="14"/>
      <c r="E3" s="14"/>
    </row>
    <row r="4" spans="2:5" s="1" customFormat="1" ht="53.25" customHeight="1" thickBot="1">
      <c r="B4" s="5" t="s">
        <v>1</v>
      </c>
      <c r="C4" s="5" t="s">
        <v>62</v>
      </c>
      <c r="D4" s="6" t="s">
        <v>63</v>
      </c>
      <c r="E4" s="7" t="s">
        <v>80</v>
      </c>
    </row>
    <row r="5" spans="2:5" s="1" customFormat="1" ht="13.5" customHeight="1" thickBot="1">
      <c r="B5" s="4" t="s">
        <v>2</v>
      </c>
      <c r="C5" s="4" t="s">
        <v>3</v>
      </c>
      <c r="D5" s="2" t="s">
        <v>4</v>
      </c>
      <c r="E5" s="3" t="s">
        <v>5</v>
      </c>
    </row>
    <row r="6" spans="2:5" s="1" customFormat="1" ht="12.75">
      <c r="B6" s="8" t="s">
        <v>21</v>
      </c>
      <c r="C6" s="9" t="s">
        <v>64</v>
      </c>
      <c r="D6" s="10" t="s">
        <v>0</v>
      </c>
      <c r="E6" s="11">
        <f>200</f>
        <v>200</v>
      </c>
    </row>
    <row r="7" spans="2:5" s="1" customFormat="1" ht="24.75" customHeight="1">
      <c r="B7" s="8" t="s">
        <v>10</v>
      </c>
      <c r="C7" s="9" t="s">
        <v>64</v>
      </c>
      <c r="D7" s="10" t="s">
        <v>11</v>
      </c>
      <c r="E7" s="11">
        <f>200</f>
        <v>200</v>
      </c>
    </row>
    <row r="8" spans="2:5" s="1" customFormat="1" ht="24.75" customHeight="1">
      <c r="B8" s="8" t="s">
        <v>12</v>
      </c>
      <c r="C8" s="9" t="s">
        <v>64</v>
      </c>
      <c r="D8" s="10" t="s">
        <v>13</v>
      </c>
      <c r="E8" s="11">
        <f>200</f>
        <v>200</v>
      </c>
    </row>
    <row r="9" spans="2:5" s="1" customFormat="1" ht="12.75">
      <c r="B9" s="8" t="s">
        <v>21</v>
      </c>
      <c r="C9" s="9" t="s">
        <v>82</v>
      </c>
      <c r="D9" s="10" t="s">
        <v>0</v>
      </c>
      <c r="E9" s="11">
        <f>130</f>
        <v>130</v>
      </c>
    </row>
    <row r="10" spans="2:5" s="1" customFormat="1" ht="25.5" customHeight="1">
      <c r="B10" s="8" t="s">
        <v>10</v>
      </c>
      <c r="C10" s="9" t="s">
        <v>82</v>
      </c>
      <c r="D10" s="10" t="s">
        <v>11</v>
      </c>
      <c r="E10" s="11">
        <f>130</f>
        <v>130</v>
      </c>
    </row>
    <row r="11" spans="2:5" s="1" customFormat="1" ht="25.5" customHeight="1">
      <c r="B11" s="8" t="s">
        <v>12</v>
      </c>
      <c r="C11" s="9" t="s">
        <v>82</v>
      </c>
      <c r="D11" s="10" t="s">
        <v>13</v>
      </c>
      <c r="E11" s="11">
        <f>130</f>
        <v>130</v>
      </c>
    </row>
    <row r="12" spans="2:5" s="1" customFormat="1" ht="14.25" customHeight="1">
      <c r="B12" s="8" t="s">
        <v>21</v>
      </c>
      <c r="C12" s="9" t="s">
        <v>83</v>
      </c>
      <c r="D12" s="10" t="s">
        <v>0</v>
      </c>
      <c r="E12" s="11">
        <f>1845</f>
        <v>1845</v>
      </c>
    </row>
    <row r="13" spans="2:5" s="1" customFormat="1" ht="26.25" customHeight="1">
      <c r="B13" s="8" t="s">
        <v>10</v>
      </c>
      <c r="C13" s="9" t="s">
        <v>83</v>
      </c>
      <c r="D13" s="10" t="s">
        <v>11</v>
      </c>
      <c r="E13" s="11">
        <f>1845</f>
        <v>1845</v>
      </c>
    </row>
    <row r="14" spans="2:5" s="1" customFormat="1" ht="22.5">
      <c r="B14" s="8" t="s">
        <v>12</v>
      </c>
      <c r="C14" s="9" t="s">
        <v>83</v>
      </c>
      <c r="D14" s="10" t="s">
        <v>13</v>
      </c>
      <c r="E14" s="11">
        <f>1845</f>
        <v>1845</v>
      </c>
    </row>
    <row r="15" spans="2:5" s="1" customFormat="1" ht="12.75">
      <c r="B15" s="8" t="s">
        <v>21</v>
      </c>
      <c r="C15" s="9" t="s">
        <v>84</v>
      </c>
      <c r="D15" s="10" t="s">
        <v>0</v>
      </c>
      <c r="E15" s="11">
        <f>200</f>
        <v>200</v>
      </c>
    </row>
    <row r="16" spans="2:5" s="1" customFormat="1" ht="27" customHeight="1">
      <c r="B16" s="8" t="s">
        <v>10</v>
      </c>
      <c r="C16" s="9" t="s">
        <v>84</v>
      </c>
      <c r="D16" s="10" t="s">
        <v>11</v>
      </c>
      <c r="E16" s="11">
        <f>200</f>
        <v>200</v>
      </c>
    </row>
    <row r="17" spans="2:5" s="1" customFormat="1" ht="27.75" customHeight="1">
      <c r="B17" s="8" t="s">
        <v>12</v>
      </c>
      <c r="C17" s="9" t="s">
        <v>84</v>
      </c>
      <c r="D17" s="10" t="s">
        <v>13</v>
      </c>
      <c r="E17" s="11">
        <f>200</f>
        <v>200</v>
      </c>
    </row>
    <row r="18" spans="2:5" s="1" customFormat="1" ht="25.5" customHeight="1">
      <c r="B18" s="8" t="s">
        <v>18</v>
      </c>
      <c r="C18" s="9" t="s">
        <v>65</v>
      </c>
      <c r="D18" s="10" t="s">
        <v>0</v>
      </c>
      <c r="E18" s="11">
        <f>16</f>
        <v>16</v>
      </c>
    </row>
    <row r="19" spans="2:5" s="1" customFormat="1" ht="25.5" customHeight="1">
      <c r="B19" s="8" t="s">
        <v>14</v>
      </c>
      <c r="C19" s="9" t="s">
        <v>65</v>
      </c>
      <c r="D19" s="10" t="s">
        <v>15</v>
      </c>
      <c r="E19" s="11">
        <f>16</f>
        <v>16</v>
      </c>
    </row>
    <row r="20" spans="2:5" s="1" customFormat="1" ht="24.75" customHeight="1">
      <c r="B20" s="8" t="s">
        <v>16</v>
      </c>
      <c r="C20" s="9" t="s">
        <v>65</v>
      </c>
      <c r="D20" s="10" t="s">
        <v>17</v>
      </c>
      <c r="E20" s="11">
        <f>16</f>
        <v>16</v>
      </c>
    </row>
    <row r="21" spans="2:5" s="1" customFormat="1" ht="14.25" customHeight="1">
      <c r="B21" s="8" t="s">
        <v>21</v>
      </c>
      <c r="C21" s="9" t="s">
        <v>66</v>
      </c>
      <c r="D21" s="10" t="s">
        <v>0</v>
      </c>
      <c r="E21" s="11">
        <f>31.2</f>
        <v>31.2</v>
      </c>
    </row>
    <row r="22" spans="2:5" s="1" customFormat="1" ht="24.75" customHeight="1">
      <c r="B22" s="8" t="s">
        <v>14</v>
      </c>
      <c r="C22" s="9" t="s">
        <v>66</v>
      </c>
      <c r="D22" s="10" t="s">
        <v>15</v>
      </c>
      <c r="E22" s="11">
        <f>27.2</f>
        <v>27.2</v>
      </c>
    </row>
    <row r="23" spans="2:5" s="1" customFormat="1" ht="22.5">
      <c r="B23" s="8" t="s">
        <v>16</v>
      </c>
      <c r="C23" s="9" t="s">
        <v>66</v>
      </c>
      <c r="D23" s="10" t="s">
        <v>17</v>
      </c>
      <c r="E23" s="11">
        <f>27.2</f>
        <v>27.2</v>
      </c>
    </row>
    <row r="24" spans="2:5" s="1" customFormat="1" ht="23.25" customHeight="1">
      <c r="B24" s="8" t="s">
        <v>10</v>
      </c>
      <c r="C24" s="9" t="s">
        <v>66</v>
      </c>
      <c r="D24" s="10" t="s">
        <v>11</v>
      </c>
      <c r="E24" s="11">
        <f>4</f>
        <v>4</v>
      </c>
    </row>
    <row r="25" spans="2:5" s="1" customFormat="1" ht="23.25" customHeight="1">
      <c r="B25" s="8" t="s">
        <v>12</v>
      </c>
      <c r="C25" s="9" t="s">
        <v>66</v>
      </c>
      <c r="D25" s="10" t="s">
        <v>13</v>
      </c>
      <c r="E25" s="11">
        <f>4</f>
        <v>4</v>
      </c>
    </row>
    <row r="26" spans="2:5" s="1" customFormat="1" ht="22.5">
      <c r="B26" s="8" t="s">
        <v>19</v>
      </c>
      <c r="C26" s="9" t="s">
        <v>67</v>
      </c>
      <c r="D26" s="10" t="s">
        <v>0</v>
      </c>
      <c r="E26" s="11">
        <f>6.9</f>
        <v>6.9</v>
      </c>
    </row>
    <row r="27" spans="2:5" s="1" customFormat="1" ht="26.25" customHeight="1">
      <c r="B27" s="8" t="s">
        <v>14</v>
      </c>
      <c r="C27" s="9" t="s">
        <v>67</v>
      </c>
      <c r="D27" s="10" t="s">
        <v>15</v>
      </c>
      <c r="E27" s="11">
        <f>6.9</f>
        <v>6.9</v>
      </c>
    </row>
    <row r="28" spans="2:5" s="1" customFormat="1" ht="24.75" customHeight="1">
      <c r="B28" s="8" t="s">
        <v>16</v>
      </c>
      <c r="C28" s="9" t="s">
        <v>67</v>
      </c>
      <c r="D28" s="10" t="s">
        <v>17</v>
      </c>
      <c r="E28" s="11">
        <f>6.9</f>
        <v>6.9</v>
      </c>
    </row>
    <row r="29" spans="2:5" s="1" customFormat="1" ht="12.75">
      <c r="B29" s="8" t="s">
        <v>21</v>
      </c>
      <c r="C29" s="9" t="s">
        <v>68</v>
      </c>
      <c r="D29" s="10" t="s">
        <v>0</v>
      </c>
      <c r="E29" s="11">
        <f>92.44</f>
        <v>92.44</v>
      </c>
    </row>
    <row r="30" spans="2:5" s="1" customFormat="1" ht="24.75" customHeight="1">
      <c r="B30" s="8" t="s">
        <v>10</v>
      </c>
      <c r="C30" s="9" t="s">
        <v>68</v>
      </c>
      <c r="D30" s="10" t="s">
        <v>11</v>
      </c>
      <c r="E30" s="11">
        <f>92.44</f>
        <v>92.44</v>
      </c>
    </row>
    <row r="31" spans="2:5" s="1" customFormat="1" ht="24.75" customHeight="1">
      <c r="B31" s="8" t="s">
        <v>12</v>
      </c>
      <c r="C31" s="9" t="s">
        <v>68</v>
      </c>
      <c r="D31" s="10" t="s">
        <v>13</v>
      </c>
      <c r="E31" s="11">
        <f>92.44</f>
        <v>92.44</v>
      </c>
    </row>
    <row r="32" spans="2:5" s="1" customFormat="1" ht="13.5" customHeight="1">
      <c r="B32" s="8" t="s">
        <v>21</v>
      </c>
      <c r="C32" s="9" t="s">
        <v>69</v>
      </c>
      <c r="D32" s="10" t="s">
        <v>0</v>
      </c>
      <c r="E32" s="11">
        <f>386</f>
        <v>386</v>
      </c>
    </row>
    <row r="33" spans="2:5" s="1" customFormat="1" ht="24.75" customHeight="1">
      <c r="B33" s="8" t="s">
        <v>10</v>
      </c>
      <c r="C33" s="9" t="s">
        <v>69</v>
      </c>
      <c r="D33" s="10" t="s">
        <v>11</v>
      </c>
      <c r="E33" s="11">
        <f>386</f>
        <v>386</v>
      </c>
    </row>
    <row r="34" spans="2:5" s="1" customFormat="1" ht="24.75" customHeight="1">
      <c r="B34" s="8" t="s">
        <v>12</v>
      </c>
      <c r="C34" s="9" t="s">
        <v>69</v>
      </c>
      <c r="D34" s="10" t="s">
        <v>13</v>
      </c>
      <c r="E34" s="11">
        <f>386</f>
        <v>386</v>
      </c>
    </row>
    <row r="35" spans="2:5" s="1" customFormat="1" ht="10.5" customHeight="1">
      <c r="B35" s="8" t="s">
        <v>21</v>
      </c>
      <c r="C35" s="9" t="s">
        <v>70</v>
      </c>
      <c r="D35" s="10" t="s">
        <v>0</v>
      </c>
      <c r="E35" s="11">
        <f>10</f>
        <v>10</v>
      </c>
    </row>
    <row r="36" spans="2:5" s="1" customFormat="1" ht="24.75" customHeight="1">
      <c r="B36" s="8" t="s">
        <v>10</v>
      </c>
      <c r="C36" s="9" t="s">
        <v>70</v>
      </c>
      <c r="D36" s="10" t="s">
        <v>11</v>
      </c>
      <c r="E36" s="11">
        <f>10</f>
        <v>10</v>
      </c>
    </row>
    <row r="37" spans="2:5" s="1" customFormat="1" ht="24.75" customHeight="1">
      <c r="B37" s="8" t="s">
        <v>12</v>
      </c>
      <c r="C37" s="9" t="s">
        <v>70</v>
      </c>
      <c r="D37" s="10" t="s">
        <v>13</v>
      </c>
      <c r="E37" s="11">
        <f>10</f>
        <v>10</v>
      </c>
    </row>
    <row r="38" spans="2:5" s="1" customFormat="1" ht="26.25" customHeight="1">
      <c r="B38" s="8" t="s">
        <v>85</v>
      </c>
      <c r="C38" s="9" t="s">
        <v>71</v>
      </c>
      <c r="D38" s="10" t="s">
        <v>0</v>
      </c>
      <c r="E38" s="11">
        <f>50</f>
        <v>50</v>
      </c>
    </row>
    <row r="39" spans="2:5" s="1" customFormat="1" ht="25.5" customHeight="1">
      <c r="B39" s="8" t="s">
        <v>10</v>
      </c>
      <c r="C39" s="9" t="s">
        <v>71</v>
      </c>
      <c r="D39" s="10" t="s">
        <v>11</v>
      </c>
      <c r="E39" s="11">
        <f>50</f>
        <v>50</v>
      </c>
    </row>
    <row r="40" spans="2:5" s="1" customFormat="1" ht="24.75" customHeight="1">
      <c r="B40" s="8" t="s">
        <v>12</v>
      </c>
      <c r="C40" s="9" t="s">
        <v>71</v>
      </c>
      <c r="D40" s="10" t="s">
        <v>13</v>
      </c>
      <c r="E40" s="11">
        <f>50</f>
        <v>50</v>
      </c>
    </row>
    <row r="41" spans="2:5" s="1" customFormat="1" ht="22.5">
      <c r="B41" s="8" t="s">
        <v>86</v>
      </c>
      <c r="C41" s="9" t="s">
        <v>72</v>
      </c>
      <c r="D41" s="10" t="s">
        <v>0</v>
      </c>
      <c r="E41" s="11">
        <f>5.56</f>
        <v>5.56</v>
      </c>
    </row>
    <row r="42" spans="2:5" s="1" customFormat="1" ht="24.75" customHeight="1">
      <c r="B42" s="8" t="s">
        <v>10</v>
      </c>
      <c r="C42" s="9" t="s">
        <v>72</v>
      </c>
      <c r="D42" s="10" t="s">
        <v>11</v>
      </c>
      <c r="E42" s="11">
        <f>5.56</f>
        <v>5.56</v>
      </c>
    </row>
    <row r="43" spans="2:5" s="1" customFormat="1" ht="25.5" customHeight="1">
      <c r="B43" s="8" t="s">
        <v>12</v>
      </c>
      <c r="C43" s="9" t="s">
        <v>72</v>
      </c>
      <c r="D43" s="10" t="s">
        <v>13</v>
      </c>
      <c r="E43" s="11">
        <f>5.56</f>
        <v>5.56</v>
      </c>
    </row>
    <row r="44" spans="2:5" s="1" customFormat="1" ht="49.5" customHeight="1">
      <c r="B44" s="8" t="s">
        <v>20</v>
      </c>
      <c r="C44" s="9" t="s">
        <v>73</v>
      </c>
      <c r="D44" s="10" t="s">
        <v>0</v>
      </c>
      <c r="E44" s="11">
        <f>E45</f>
        <v>3.5</v>
      </c>
    </row>
    <row r="45" spans="2:5" s="1" customFormat="1" ht="24.75" customHeight="1">
      <c r="B45" s="8" t="s">
        <v>10</v>
      </c>
      <c r="C45" s="9" t="s">
        <v>73</v>
      </c>
      <c r="D45" s="10" t="s">
        <v>11</v>
      </c>
      <c r="E45" s="11">
        <f>E46</f>
        <v>3.5</v>
      </c>
    </row>
    <row r="46" spans="2:5" s="1" customFormat="1" ht="23.25" customHeight="1">
      <c r="B46" s="8" t="s">
        <v>12</v>
      </c>
      <c r="C46" s="9" t="s">
        <v>73</v>
      </c>
      <c r="D46" s="10" t="s">
        <v>13</v>
      </c>
      <c r="E46" s="11">
        <f>3.5</f>
        <v>3.5</v>
      </c>
    </row>
    <row r="47" spans="2:5" s="1" customFormat="1" ht="12.75">
      <c r="B47" s="8" t="s">
        <v>21</v>
      </c>
      <c r="C47" s="9" t="s">
        <v>74</v>
      </c>
      <c r="D47" s="10" t="s">
        <v>0</v>
      </c>
      <c r="E47" s="11">
        <f>1542.19</f>
        <v>1542.19</v>
      </c>
    </row>
    <row r="48" spans="2:5" s="1" customFormat="1" ht="25.5" customHeight="1">
      <c r="B48" s="8" t="s">
        <v>10</v>
      </c>
      <c r="C48" s="9" t="s">
        <v>74</v>
      </c>
      <c r="D48" s="10" t="s">
        <v>11</v>
      </c>
      <c r="E48" s="11">
        <f>1542.19</f>
        <v>1542.19</v>
      </c>
    </row>
    <row r="49" spans="2:5" s="1" customFormat="1" ht="23.25" customHeight="1">
      <c r="B49" s="8" t="s">
        <v>12</v>
      </c>
      <c r="C49" s="9" t="s">
        <v>74</v>
      </c>
      <c r="D49" s="10" t="s">
        <v>13</v>
      </c>
      <c r="E49" s="11">
        <f>1542.19</f>
        <v>1542.19</v>
      </c>
    </row>
    <row r="50" spans="2:5" s="1" customFormat="1" ht="22.5">
      <c r="B50" s="8" t="s">
        <v>87</v>
      </c>
      <c r="C50" s="9" t="s">
        <v>88</v>
      </c>
      <c r="D50" s="10" t="s">
        <v>0</v>
      </c>
      <c r="E50" s="11">
        <f>1000</f>
        <v>1000</v>
      </c>
    </row>
    <row r="51" spans="2:5" s="1" customFormat="1" ht="25.5" customHeight="1">
      <c r="B51" s="8" t="s">
        <v>10</v>
      </c>
      <c r="C51" s="9" t="s">
        <v>88</v>
      </c>
      <c r="D51" s="10" t="s">
        <v>11</v>
      </c>
      <c r="E51" s="11">
        <f>1000</f>
        <v>1000</v>
      </c>
    </row>
    <row r="52" spans="2:5" s="1" customFormat="1" ht="24.75" customHeight="1">
      <c r="B52" s="8" t="s">
        <v>12</v>
      </c>
      <c r="C52" s="9" t="s">
        <v>88</v>
      </c>
      <c r="D52" s="10" t="s">
        <v>13</v>
      </c>
      <c r="E52" s="11">
        <f>1000</f>
        <v>1000</v>
      </c>
    </row>
    <row r="53" spans="2:5" s="1" customFormat="1" ht="58.5" customHeight="1">
      <c r="B53" s="8" t="s">
        <v>22</v>
      </c>
      <c r="C53" s="9" t="s">
        <v>23</v>
      </c>
      <c r="D53" s="10" t="s">
        <v>0</v>
      </c>
      <c r="E53" s="11">
        <f>627.9</f>
        <v>627.9</v>
      </c>
    </row>
    <row r="54" spans="2:5" s="1" customFormat="1" ht="24" customHeight="1">
      <c r="B54" s="8" t="s">
        <v>10</v>
      </c>
      <c r="C54" s="9" t="s">
        <v>23</v>
      </c>
      <c r="D54" s="10" t="s">
        <v>11</v>
      </c>
      <c r="E54" s="11">
        <f>627.9</f>
        <v>627.9</v>
      </c>
    </row>
    <row r="55" spans="2:5" s="1" customFormat="1" ht="24.75" customHeight="1">
      <c r="B55" s="8" t="s">
        <v>12</v>
      </c>
      <c r="C55" s="9" t="s">
        <v>23</v>
      </c>
      <c r="D55" s="10" t="s">
        <v>13</v>
      </c>
      <c r="E55" s="11">
        <f>627.9</f>
        <v>627.9</v>
      </c>
    </row>
    <row r="56" spans="2:5" s="1" customFormat="1" ht="12.75">
      <c r="B56" s="8" t="s">
        <v>75</v>
      </c>
      <c r="C56" s="9" t="s">
        <v>24</v>
      </c>
      <c r="D56" s="10" t="s">
        <v>0</v>
      </c>
      <c r="E56" s="11">
        <f>100</f>
        <v>100</v>
      </c>
    </row>
    <row r="57" spans="2:5" s="1" customFormat="1" ht="27.75" customHeight="1">
      <c r="B57" s="8" t="s">
        <v>10</v>
      </c>
      <c r="C57" s="9" t="s">
        <v>24</v>
      </c>
      <c r="D57" s="10" t="s">
        <v>11</v>
      </c>
      <c r="E57" s="11">
        <f>100</f>
        <v>100</v>
      </c>
    </row>
    <row r="58" spans="2:5" s="1" customFormat="1" ht="25.5" customHeight="1">
      <c r="B58" s="8" t="s">
        <v>12</v>
      </c>
      <c r="C58" s="9" t="s">
        <v>24</v>
      </c>
      <c r="D58" s="10" t="s">
        <v>13</v>
      </c>
      <c r="E58" s="11">
        <f>100</f>
        <v>100</v>
      </c>
    </row>
    <row r="59" spans="2:5" s="1" customFormat="1" ht="12.75">
      <c r="B59" s="8" t="s">
        <v>21</v>
      </c>
      <c r="C59" s="9" t="s">
        <v>89</v>
      </c>
      <c r="D59" s="10" t="s">
        <v>0</v>
      </c>
      <c r="E59" s="11">
        <f>950.01</f>
        <v>950.01</v>
      </c>
    </row>
    <row r="60" spans="2:5" s="1" customFormat="1" ht="23.25" customHeight="1">
      <c r="B60" s="8" t="s">
        <v>10</v>
      </c>
      <c r="C60" s="9" t="s">
        <v>89</v>
      </c>
      <c r="D60" s="10" t="s">
        <v>11</v>
      </c>
      <c r="E60" s="11">
        <f>950.01</f>
        <v>950.01</v>
      </c>
    </row>
    <row r="61" spans="2:5" s="1" customFormat="1" ht="25.5" customHeight="1">
      <c r="B61" s="8" t="s">
        <v>12</v>
      </c>
      <c r="C61" s="9" t="s">
        <v>89</v>
      </c>
      <c r="D61" s="10" t="s">
        <v>13</v>
      </c>
      <c r="E61" s="11">
        <f>950.01</f>
        <v>950.01</v>
      </c>
    </row>
    <row r="62" spans="2:5" s="1" customFormat="1" ht="45">
      <c r="B62" s="8" t="s">
        <v>90</v>
      </c>
      <c r="C62" s="9" t="s">
        <v>91</v>
      </c>
      <c r="D62" s="10" t="s">
        <v>0</v>
      </c>
      <c r="E62" s="11">
        <f>4783.3</f>
        <v>4783.3</v>
      </c>
    </row>
    <row r="63" spans="2:5" s="1" customFormat="1" ht="22.5">
      <c r="B63" s="8" t="s">
        <v>6</v>
      </c>
      <c r="C63" s="9" t="s">
        <v>91</v>
      </c>
      <c r="D63" s="10" t="s">
        <v>7</v>
      </c>
      <c r="E63" s="11">
        <f>4783.3</f>
        <v>4783.3</v>
      </c>
    </row>
    <row r="64" spans="2:5" s="1" customFormat="1" ht="12.75">
      <c r="B64" s="8" t="s">
        <v>8</v>
      </c>
      <c r="C64" s="9" t="s">
        <v>91</v>
      </c>
      <c r="D64" s="10" t="s">
        <v>9</v>
      </c>
      <c r="E64" s="11">
        <f>4783.3</f>
        <v>4783.3</v>
      </c>
    </row>
    <row r="65" spans="2:5" s="1" customFormat="1" ht="25.5" customHeight="1">
      <c r="B65" s="8" t="s">
        <v>92</v>
      </c>
      <c r="C65" s="9" t="s">
        <v>93</v>
      </c>
      <c r="D65" s="10" t="s">
        <v>0</v>
      </c>
      <c r="E65" s="11">
        <f>468.57</f>
        <v>468.57</v>
      </c>
    </row>
    <row r="66" spans="2:5" s="1" customFormat="1" ht="24.75" customHeight="1">
      <c r="B66" s="8" t="s">
        <v>6</v>
      </c>
      <c r="C66" s="9" t="s">
        <v>93</v>
      </c>
      <c r="D66" s="10" t="s">
        <v>7</v>
      </c>
      <c r="E66" s="11">
        <f>468.57</f>
        <v>468.57</v>
      </c>
    </row>
    <row r="67" spans="2:5" s="1" customFormat="1" ht="15" customHeight="1">
      <c r="B67" s="8" t="s">
        <v>8</v>
      </c>
      <c r="C67" s="9" t="s">
        <v>93</v>
      </c>
      <c r="D67" s="10" t="s">
        <v>9</v>
      </c>
      <c r="E67" s="11">
        <f>468.57</f>
        <v>468.57</v>
      </c>
    </row>
    <row r="68" spans="2:5" s="1" customFormat="1" ht="13.5" customHeight="1">
      <c r="B68" s="8" t="s">
        <v>26</v>
      </c>
      <c r="C68" s="9" t="s">
        <v>27</v>
      </c>
      <c r="D68" s="10" t="s">
        <v>0</v>
      </c>
      <c r="E68" s="11">
        <f>1765.44</f>
        <v>1765.44</v>
      </c>
    </row>
    <row r="69" spans="2:5" s="1" customFormat="1" ht="24.75" customHeight="1">
      <c r="B69" s="8" t="s">
        <v>14</v>
      </c>
      <c r="C69" s="9" t="s">
        <v>27</v>
      </c>
      <c r="D69" s="10" t="s">
        <v>15</v>
      </c>
      <c r="E69" s="11">
        <f>1765.44</f>
        <v>1765.44</v>
      </c>
    </row>
    <row r="70" spans="2:5" s="1" customFormat="1" ht="24.75" customHeight="1">
      <c r="B70" s="8" t="s">
        <v>16</v>
      </c>
      <c r="C70" s="9" t="s">
        <v>27</v>
      </c>
      <c r="D70" s="10" t="s">
        <v>17</v>
      </c>
      <c r="E70" s="11">
        <f>1765.44</f>
        <v>1765.44</v>
      </c>
    </row>
    <row r="71" spans="2:5" s="1" customFormat="1" ht="14.25" customHeight="1">
      <c r="B71" s="8" t="s">
        <v>30</v>
      </c>
      <c r="C71" s="9" t="s">
        <v>31</v>
      </c>
      <c r="D71" s="10" t="s">
        <v>0</v>
      </c>
      <c r="E71" s="11">
        <f>0.8</f>
        <v>0.8</v>
      </c>
    </row>
    <row r="72" spans="2:5" s="1" customFormat="1" ht="24.75" customHeight="1">
      <c r="B72" s="8" t="s">
        <v>10</v>
      </c>
      <c r="C72" s="9" t="s">
        <v>31</v>
      </c>
      <c r="D72" s="10" t="s">
        <v>11</v>
      </c>
      <c r="E72" s="11">
        <f>0.8</f>
        <v>0.8</v>
      </c>
    </row>
    <row r="73" spans="2:5" s="1" customFormat="1" ht="24.75" customHeight="1">
      <c r="B73" s="8" t="s">
        <v>12</v>
      </c>
      <c r="C73" s="9" t="s">
        <v>31</v>
      </c>
      <c r="D73" s="10" t="s">
        <v>13</v>
      </c>
      <c r="E73" s="11">
        <f>0.8</f>
        <v>0.8</v>
      </c>
    </row>
    <row r="74" spans="2:5" s="1" customFormat="1" ht="12" customHeight="1">
      <c r="B74" s="8" t="s">
        <v>34</v>
      </c>
      <c r="C74" s="9" t="s">
        <v>35</v>
      </c>
      <c r="D74" s="10" t="s">
        <v>0</v>
      </c>
      <c r="E74" s="11">
        <f>100</f>
        <v>100</v>
      </c>
    </row>
    <row r="75" spans="2:5" s="1" customFormat="1" ht="12.75">
      <c r="B75" s="8" t="s">
        <v>28</v>
      </c>
      <c r="C75" s="9" t="s">
        <v>35</v>
      </c>
      <c r="D75" s="10" t="s">
        <v>29</v>
      </c>
      <c r="E75" s="11">
        <f>100</f>
        <v>100</v>
      </c>
    </row>
    <row r="76" spans="2:5" s="1" customFormat="1" ht="12.75">
      <c r="B76" s="8" t="s">
        <v>36</v>
      </c>
      <c r="C76" s="9" t="s">
        <v>35</v>
      </c>
      <c r="D76" s="10" t="s">
        <v>37</v>
      </c>
      <c r="E76" s="11">
        <f>100</f>
        <v>100</v>
      </c>
    </row>
    <row r="77" spans="2:5" s="1" customFormat="1" ht="26.25" customHeight="1">
      <c r="B77" s="8" t="s">
        <v>38</v>
      </c>
      <c r="C77" s="9" t="s">
        <v>39</v>
      </c>
      <c r="D77" s="10" t="s">
        <v>0</v>
      </c>
      <c r="E77" s="11">
        <f>435.5</f>
        <v>435.5</v>
      </c>
    </row>
    <row r="78" spans="2:5" s="1" customFormat="1" ht="48.75" customHeight="1">
      <c r="B78" s="8" t="s">
        <v>14</v>
      </c>
      <c r="C78" s="9" t="s">
        <v>39</v>
      </c>
      <c r="D78" s="10" t="s">
        <v>15</v>
      </c>
      <c r="E78" s="11">
        <f>432.7</f>
        <v>432.7</v>
      </c>
    </row>
    <row r="79" spans="2:5" s="1" customFormat="1" ht="22.5">
      <c r="B79" s="8" t="s">
        <v>16</v>
      </c>
      <c r="C79" s="9" t="s">
        <v>39</v>
      </c>
      <c r="D79" s="10" t="s">
        <v>17</v>
      </c>
      <c r="E79" s="11">
        <f>432.7</f>
        <v>432.7</v>
      </c>
    </row>
    <row r="80" spans="2:5" s="1" customFormat="1" ht="24.75" customHeight="1">
      <c r="B80" s="8" t="s">
        <v>10</v>
      </c>
      <c r="C80" s="9" t="s">
        <v>39</v>
      </c>
      <c r="D80" s="10" t="s">
        <v>11</v>
      </c>
      <c r="E80" s="11">
        <f>2.8</f>
        <v>2.8</v>
      </c>
    </row>
    <row r="81" spans="2:5" s="1" customFormat="1" ht="25.5" customHeight="1">
      <c r="B81" s="8" t="s">
        <v>12</v>
      </c>
      <c r="C81" s="9" t="s">
        <v>39</v>
      </c>
      <c r="D81" s="10" t="s">
        <v>13</v>
      </c>
      <c r="E81" s="11">
        <f>2.8</f>
        <v>2.8</v>
      </c>
    </row>
    <row r="82" spans="2:5" s="1" customFormat="1" ht="60.75" customHeight="1">
      <c r="B82" s="8" t="s">
        <v>25</v>
      </c>
      <c r="C82" s="9" t="s">
        <v>76</v>
      </c>
      <c r="D82" s="10" t="s">
        <v>0</v>
      </c>
      <c r="E82" s="11">
        <f>49.3</f>
        <v>49.3</v>
      </c>
    </row>
    <row r="83" spans="2:5" s="1" customFormat="1" ht="14.25" customHeight="1">
      <c r="B83" s="8" t="s">
        <v>14</v>
      </c>
      <c r="C83" s="9" t="s">
        <v>76</v>
      </c>
      <c r="D83" s="10" t="s">
        <v>15</v>
      </c>
      <c r="E83" s="11">
        <f>39.3</f>
        <v>39.3</v>
      </c>
    </row>
    <row r="84" spans="2:5" s="1" customFormat="1" ht="24.75" customHeight="1">
      <c r="B84" s="8" t="s">
        <v>16</v>
      </c>
      <c r="C84" s="9" t="s">
        <v>76</v>
      </c>
      <c r="D84" s="10" t="s">
        <v>17</v>
      </c>
      <c r="E84" s="11">
        <f>39.3</f>
        <v>39.3</v>
      </c>
    </row>
    <row r="85" spans="2:5" s="1" customFormat="1" ht="22.5">
      <c r="B85" s="8" t="s">
        <v>10</v>
      </c>
      <c r="C85" s="9" t="s">
        <v>76</v>
      </c>
      <c r="D85" s="10" t="s">
        <v>11</v>
      </c>
      <c r="E85" s="11">
        <f>10</f>
        <v>10</v>
      </c>
    </row>
    <row r="86" spans="2:5" s="1" customFormat="1" ht="25.5" customHeight="1">
      <c r="B86" s="8" t="s">
        <v>12</v>
      </c>
      <c r="C86" s="9" t="s">
        <v>76</v>
      </c>
      <c r="D86" s="10" t="s">
        <v>13</v>
      </c>
      <c r="E86" s="11">
        <f>10</f>
        <v>10</v>
      </c>
    </row>
    <row r="87" spans="2:5" s="1" customFormat="1" ht="22.5">
      <c r="B87" s="8" t="s">
        <v>40</v>
      </c>
      <c r="C87" s="9" t="s">
        <v>41</v>
      </c>
      <c r="D87" s="10" t="s">
        <v>0</v>
      </c>
      <c r="E87" s="11">
        <f>24464.64</f>
        <v>24464.64</v>
      </c>
    </row>
    <row r="88" spans="2:5" s="1" customFormat="1" ht="22.5">
      <c r="B88" s="8" t="s">
        <v>6</v>
      </c>
      <c r="C88" s="9" t="s">
        <v>41</v>
      </c>
      <c r="D88" s="10" t="s">
        <v>7</v>
      </c>
      <c r="E88" s="11">
        <f>24464.64</f>
        <v>24464.64</v>
      </c>
    </row>
    <row r="89" spans="2:5" s="1" customFormat="1" ht="12.75">
      <c r="B89" s="8" t="s">
        <v>8</v>
      </c>
      <c r="C89" s="9" t="s">
        <v>41</v>
      </c>
      <c r="D89" s="10" t="s">
        <v>9</v>
      </c>
      <c r="E89" s="11">
        <f>24464.64</f>
        <v>24464.64</v>
      </c>
    </row>
    <row r="90" spans="2:5" s="1" customFormat="1" ht="24" customHeight="1">
      <c r="B90" s="8" t="s">
        <v>94</v>
      </c>
      <c r="C90" s="9" t="s">
        <v>95</v>
      </c>
      <c r="D90" s="10" t="s">
        <v>0</v>
      </c>
      <c r="E90" s="11">
        <f>700</f>
        <v>700</v>
      </c>
    </row>
    <row r="91" spans="2:5" s="1" customFormat="1" ht="25.5" customHeight="1">
      <c r="B91" s="8" t="s">
        <v>6</v>
      </c>
      <c r="C91" s="9" t="s">
        <v>95</v>
      </c>
      <c r="D91" s="10" t="s">
        <v>7</v>
      </c>
      <c r="E91" s="11">
        <f>700</f>
        <v>700</v>
      </c>
    </row>
    <row r="92" spans="2:5" s="1" customFormat="1" ht="14.25" customHeight="1">
      <c r="B92" s="8" t="s">
        <v>8</v>
      </c>
      <c r="C92" s="9" t="s">
        <v>95</v>
      </c>
      <c r="D92" s="10" t="s">
        <v>9</v>
      </c>
      <c r="E92" s="11">
        <f>700</f>
        <v>700</v>
      </c>
    </row>
    <row r="93" spans="2:5" s="1" customFormat="1" ht="24.75" customHeight="1">
      <c r="B93" s="8" t="s">
        <v>42</v>
      </c>
      <c r="C93" s="9" t="s">
        <v>43</v>
      </c>
      <c r="D93" s="10" t="s">
        <v>0</v>
      </c>
      <c r="E93" s="11">
        <f>5652.36</f>
        <v>5652.36</v>
      </c>
    </row>
    <row r="94" spans="2:5" s="1" customFormat="1" ht="13.5" customHeight="1">
      <c r="B94" s="8" t="s">
        <v>44</v>
      </c>
      <c r="C94" s="9" t="s">
        <v>43</v>
      </c>
      <c r="D94" s="10" t="s">
        <v>45</v>
      </c>
      <c r="E94" s="11">
        <f>5652.36</f>
        <v>5652.36</v>
      </c>
    </row>
    <row r="95" spans="2:5" s="1" customFormat="1" ht="15" customHeight="1">
      <c r="B95" s="8" t="s">
        <v>46</v>
      </c>
      <c r="C95" s="9" t="s">
        <v>43</v>
      </c>
      <c r="D95" s="10" t="s">
        <v>47</v>
      </c>
      <c r="E95" s="11">
        <f>5652.36</f>
        <v>5652.36</v>
      </c>
    </row>
    <row r="96" spans="2:5" s="1" customFormat="1" ht="13.5" customHeight="1">
      <c r="B96" s="8" t="s">
        <v>21</v>
      </c>
      <c r="C96" s="9" t="s">
        <v>48</v>
      </c>
      <c r="D96" s="10" t="s">
        <v>0</v>
      </c>
      <c r="E96" s="11">
        <f>16256.52</f>
        <v>16256.52</v>
      </c>
    </row>
    <row r="97" spans="2:5" s="1" customFormat="1" ht="27" customHeight="1">
      <c r="B97" s="8" t="s">
        <v>10</v>
      </c>
      <c r="C97" s="9" t="s">
        <v>48</v>
      </c>
      <c r="D97" s="10" t="s">
        <v>11</v>
      </c>
      <c r="E97" s="11">
        <f>E98</f>
        <v>14835.03</v>
      </c>
    </row>
    <row r="98" spans="2:5" s="1" customFormat="1" ht="25.5" customHeight="1">
      <c r="B98" s="8" t="s">
        <v>12</v>
      </c>
      <c r="C98" s="9" t="s">
        <v>48</v>
      </c>
      <c r="D98" s="10" t="s">
        <v>13</v>
      </c>
      <c r="E98" s="11">
        <f>14435.03+400</f>
        <v>14835.03</v>
      </c>
    </row>
    <row r="99" spans="2:5" s="1" customFormat="1" ht="15.75" customHeight="1">
      <c r="B99" s="8" t="s">
        <v>49</v>
      </c>
      <c r="C99" s="9" t="s">
        <v>48</v>
      </c>
      <c r="D99" s="10" t="s">
        <v>50</v>
      </c>
      <c r="E99" s="11">
        <f>420</f>
        <v>420</v>
      </c>
    </row>
    <row r="100" spans="2:5" s="1" customFormat="1" ht="15.75" customHeight="1">
      <c r="B100" s="8" t="s">
        <v>51</v>
      </c>
      <c r="C100" s="9" t="s">
        <v>48</v>
      </c>
      <c r="D100" s="10" t="s">
        <v>52</v>
      </c>
      <c r="E100" s="11">
        <f>420</f>
        <v>420</v>
      </c>
    </row>
    <row r="101" spans="2:5" s="1" customFormat="1" ht="24.75" customHeight="1">
      <c r="B101" s="8" t="s">
        <v>53</v>
      </c>
      <c r="C101" s="9" t="s">
        <v>48</v>
      </c>
      <c r="D101" s="10" t="s">
        <v>54</v>
      </c>
      <c r="E101" s="11">
        <f>E102</f>
        <v>400</v>
      </c>
    </row>
    <row r="102" spans="2:5" s="1" customFormat="1" ht="15" customHeight="1">
      <c r="B102" s="8" t="s">
        <v>55</v>
      </c>
      <c r="C102" s="9" t="s">
        <v>48</v>
      </c>
      <c r="D102" s="10" t="s">
        <v>56</v>
      </c>
      <c r="E102" s="11">
        <f>800-400</f>
        <v>400</v>
      </c>
    </row>
    <row r="103" spans="2:5" s="1" customFormat="1" ht="26.25" customHeight="1">
      <c r="B103" s="8" t="s">
        <v>6</v>
      </c>
      <c r="C103" s="9" t="s">
        <v>48</v>
      </c>
      <c r="D103" s="10" t="s">
        <v>7</v>
      </c>
      <c r="E103" s="11">
        <f>451.49</f>
        <v>451.49</v>
      </c>
    </row>
    <row r="104" spans="2:5" s="1" customFormat="1" ht="12.75">
      <c r="B104" s="8" t="s">
        <v>8</v>
      </c>
      <c r="C104" s="9" t="s">
        <v>48</v>
      </c>
      <c r="D104" s="10" t="s">
        <v>9</v>
      </c>
      <c r="E104" s="11">
        <f>451.49</f>
        <v>451.49</v>
      </c>
    </row>
    <row r="105" spans="2:5" ht="12.75">
      <c r="B105" s="8" t="s">
        <v>28</v>
      </c>
      <c r="C105" s="9" t="s">
        <v>48</v>
      </c>
      <c r="D105" s="10" t="s">
        <v>29</v>
      </c>
      <c r="E105" s="11">
        <f>150</f>
        <v>150</v>
      </c>
    </row>
    <row r="106" spans="2:5" ht="12.75">
      <c r="B106" s="8" t="s">
        <v>32</v>
      </c>
      <c r="C106" s="9" t="s">
        <v>48</v>
      </c>
      <c r="D106" s="10" t="s">
        <v>33</v>
      </c>
      <c r="E106" s="11">
        <f>150</f>
        <v>150</v>
      </c>
    </row>
    <row r="107" spans="2:5" ht="24.75" customHeight="1">
      <c r="B107" s="8" t="s">
        <v>77</v>
      </c>
      <c r="C107" s="9" t="s">
        <v>57</v>
      </c>
      <c r="D107" s="10" t="s">
        <v>0</v>
      </c>
      <c r="E107" s="11">
        <f>10153.54</f>
        <v>10153.54</v>
      </c>
    </row>
    <row r="108" spans="2:5" ht="48" customHeight="1">
      <c r="B108" s="8" t="s">
        <v>14</v>
      </c>
      <c r="C108" s="9" t="s">
        <v>57</v>
      </c>
      <c r="D108" s="10" t="s">
        <v>15</v>
      </c>
      <c r="E108" s="11">
        <f>10153.54</f>
        <v>10153.54</v>
      </c>
    </row>
    <row r="109" spans="2:5" ht="22.5">
      <c r="B109" s="8" t="s">
        <v>16</v>
      </c>
      <c r="C109" s="9" t="s">
        <v>57</v>
      </c>
      <c r="D109" s="10" t="s">
        <v>17</v>
      </c>
      <c r="E109" s="11">
        <f>10153.54</f>
        <v>10153.54</v>
      </c>
    </row>
    <row r="110" spans="2:5" ht="26.25" customHeight="1">
      <c r="B110" s="8" t="s">
        <v>78</v>
      </c>
      <c r="C110" s="9" t="s">
        <v>58</v>
      </c>
      <c r="D110" s="10" t="s">
        <v>0</v>
      </c>
      <c r="E110" s="11">
        <f>4671.67</f>
        <v>4671.67</v>
      </c>
    </row>
    <row r="111" spans="2:5" ht="49.5" customHeight="1">
      <c r="B111" s="8" t="s">
        <v>14</v>
      </c>
      <c r="C111" s="9" t="s">
        <v>58</v>
      </c>
      <c r="D111" s="10" t="s">
        <v>15</v>
      </c>
      <c r="E111" s="11">
        <f>4671.67</f>
        <v>4671.67</v>
      </c>
    </row>
    <row r="112" spans="2:5" ht="24.75" customHeight="1">
      <c r="B112" s="8" t="s">
        <v>16</v>
      </c>
      <c r="C112" s="9" t="s">
        <v>58</v>
      </c>
      <c r="D112" s="10" t="s">
        <v>17</v>
      </c>
      <c r="E112" s="11">
        <f>4671.67</f>
        <v>4671.67</v>
      </c>
    </row>
    <row r="113" spans="2:5" ht="24.75" customHeight="1">
      <c r="B113" s="8" t="s">
        <v>79</v>
      </c>
      <c r="C113" s="9" t="s">
        <v>59</v>
      </c>
      <c r="D113" s="10" t="s">
        <v>0</v>
      </c>
      <c r="E113" s="11">
        <f>2115.19</f>
        <v>2115.19</v>
      </c>
    </row>
    <row r="114" spans="2:5" ht="48" customHeight="1">
      <c r="B114" s="8" t="s">
        <v>14</v>
      </c>
      <c r="C114" s="9" t="s">
        <v>59</v>
      </c>
      <c r="D114" s="10" t="s">
        <v>15</v>
      </c>
      <c r="E114" s="11">
        <f>460</f>
        <v>460</v>
      </c>
    </row>
    <row r="115" spans="2:5" ht="24.75" customHeight="1">
      <c r="B115" s="8" t="s">
        <v>16</v>
      </c>
      <c r="C115" s="9" t="s">
        <v>59</v>
      </c>
      <c r="D115" s="10" t="s">
        <v>17</v>
      </c>
      <c r="E115" s="11">
        <f>460</f>
        <v>460</v>
      </c>
    </row>
    <row r="116" spans="2:5" ht="24" customHeight="1">
      <c r="B116" s="8" t="s">
        <v>10</v>
      </c>
      <c r="C116" s="9" t="s">
        <v>59</v>
      </c>
      <c r="D116" s="10" t="s">
        <v>11</v>
      </c>
      <c r="E116" s="11">
        <f>1655.19</f>
        <v>1655.19</v>
      </c>
    </row>
    <row r="117" spans="2:5" ht="26.25" customHeight="1">
      <c r="B117" s="8" t="s">
        <v>12</v>
      </c>
      <c r="C117" s="9" t="s">
        <v>59</v>
      </c>
      <c r="D117" s="10" t="s">
        <v>13</v>
      </c>
      <c r="E117" s="11">
        <f>1655.19</f>
        <v>1655.19</v>
      </c>
    </row>
    <row r="118" spans="2:5" ht="22.5">
      <c r="B118" s="8" t="s">
        <v>96</v>
      </c>
      <c r="C118" s="9" t="s">
        <v>60</v>
      </c>
      <c r="D118" s="10" t="s">
        <v>0</v>
      </c>
      <c r="E118" s="11">
        <f>1380.97</f>
        <v>1380.97</v>
      </c>
    </row>
    <row r="119" spans="2:5" ht="25.5" customHeight="1">
      <c r="B119" s="8" t="s">
        <v>10</v>
      </c>
      <c r="C119" s="9" t="s">
        <v>60</v>
      </c>
      <c r="D119" s="10" t="s">
        <v>11</v>
      </c>
      <c r="E119" s="11">
        <f>1380.97</f>
        <v>1380.97</v>
      </c>
    </row>
    <row r="120" spans="2:5" ht="26.25" customHeight="1" thickBot="1">
      <c r="B120" s="8" t="s">
        <v>12</v>
      </c>
      <c r="C120" s="9" t="s">
        <v>60</v>
      </c>
      <c r="D120" s="10" t="s">
        <v>13</v>
      </c>
      <c r="E120" s="11">
        <f>1380.97</f>
        <v>1380.97</v>
      </c>
    </row>
    <row r="121" spans="2:5" ht="13.5" thickBot="1">
      <c r="B121" s="16" t="s">
        <v>61</v>
      </c>
      <c r="C121" s="16"/>
      <c r="D121" s="16"/>
      <c r="E121" s="12">
        <f>80194.5</f>
        <v>80194.5</v>
      </c>
    </row>
  </sheetData>
  <sheetProtection/>
  <mergeCells count="4">
    <mergeCell ref="C1:E1"/>
    <mergeCell ref="B3:E3"/>
    <mergeCell ref="B2:E2"/>
    <mergeCell ref="B121:D121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1</cp:lastModifiedBy>
  <cp:lastPrinted>2019-02-27T12:20:03Z</cp:lastPrinted>
  <dcterms:created xsi:type="dcterms:W3CDTF">2018-09-25T10:24:47Z</dcterms:created>
  <dcterms:modified xsi:type="dcterms:W3CDTF">2019-02-27T12:25:13Z</dcterms:modified>
  <cp:category/>
  <cp:version/>
  <cp:contentType/>
  <cp:contentStatus/>
</cp:coreProperties>
</file>